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autoCompressPictures="0"/>
  <bookViews>
    <workbookView xWindow="930" yWindow="0" windowWidth="20490" windowHeight="7545"/>
  </bookViews>
  <sheets>
    <sheet name="الموازنة الشخصية الشهرية" sheetId="1" r:id="rId1"/>
  </sheets>
  <calcPr calcId="191029"/>
  <webPublishing codePage="125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4" i="1" l="1"/>
  <c r="E13" i="1"/>
  <c r="E12" i="1"/>
  <c r="E30" i="1"/>
  <c r="J28" i="1"/>
  <c r="J35" i="1"/>
  <c r="E37" i="1"/>
  <c r="J51" i="1"/>
  <c r="J52" i="1"/>
  <c r="J53" i="1"/>
  <c r="J54" i="1"/>
  <c r="J45" i="1"/>
  <c r="J46" i="1"/>
  <c r="J47" i="1"/>
  <c r="J39" i="1"/>
  <c r="J40" i="1"/>
  <c r="J41" i="1"/>
  <c r="J32" i="1"/>
  <c r="J33" i="1"/>
  <c r="J34" i="1"/>
  <c r="J23" i="1"/>
  <c r="J24" i="1"/>
  <c r="J25" i="1"/>
  <c r="J26" i="1"/>
  <c r="J27" i="1"/>
  <c r="J11" i="1"/>
  <c r="J12" i="1"/>
  <c r="J13" i="1"/>
  <c r="J14" i="1"/>
  <c r="J15" i="1"/>
  <c r="J16" i="1"/>
  <c r="J17" i="1"/>
  <c r="J18" i="1"/>
  <c r="J19" i="1"/>
  <c r="E55" i="1"/>
  <c r="E56" i="1"/>
  <c r="E57" i="1"/>
  <c r="E58" i="1"/>
  <c r="E59" i="1"/>
  <c r="E60" i="1"/>
  <c r="E61" i="1"/>
  <c r="E47" i="1"/>
  <c r="E48" i="1"/>
  <c r="E49" i="1"/>
  <c r="E50" i="1"/>
  <c r="E51" i="1"/>
  <c r="E41" i="1"/>
  <c r="E42" i="1"/>
  <c r="E43" i="1"/>
  <c r="E34" i="1"/>
  <c r="E35" i="1"/>
  <c r="E36" i="1"/>
  <c r="E24" i="1"/>
  <c r="E25" i="1"/>
  <c r="E26" i="1"/>
  <c r="E27" i="1"/>
  <c r="E28" i="1"/>
  <c r="E29" i="1"/>
  <c r="E11" i="1"/>
  <c r="E15" i="1"/>
  <c r="E16" i="1"/>
  <c r="E17" i="1"/>
  <c r="E18" i="1"/>
  <c r="E19" i="1"/>
  <c r="E20" i="1"/>
  <c r="I55" i="1"/>
  <c r="H55" i="1"/>
  <c r="I48" i="1"/>
  <c r="H48" i="1"/>
  <c r="I42" i="1"/>
  <c r="H42" i="1"/>
  <c r="I36" i="1"/>
  <c r="H36" i="1"/>
  <c r="I29" i="1"/>
  <c r="H29" i="1"/>
  <c r="D62" i="1"/>
  <c r="C62" i="1"/>
  <c r="D52" i="1"/>
  <c r="C52" i="1"/>
  <c r="D44" i="1"/>
  <c r="C44" i="1"/>
  <c r="D38" i="1"/>
  <c r="C38" i="1"/>
  <c r="D31" i="1"/>
  <c r="C31" i="1"/>
  <c r="I20" i="1"/>
  <c r="H20" i="1"/>
  <c r="D21" i="1"/>
  <c r="J4" i="1" s="1"/>
  <c r="C21" i="1"/>
  <c r="E5" i="1"/>
  <c r="E8" i="1"/>
  <c r="J7" i="1" l="1"/>
  <c r="J3" i="1"/>
  <c r="J6" i="1" s="1"/>
  <c r="J20" i="1"/>
  <c r="E62" i="1"/>
  <c r="E21" i="1"/>
  <c r="J55" i="1"/>
  <c r="J48" i="1"/>
  <c r="J42" i="1"/>
  <c r="J36" i="1"/>
  <c r="J29" i="1"/>
  <c r="E52" i="1"/>
  <c r="E44" i="1"/>
  <c r="E38" i="1"/>
  <c r="E31" i="1"/>
  <c r="J8" i="1" l="1"/>
  <c r="J5" i="1"/>
</calcChain>
</file>

<file path=xl/sharedStrings.xml><?xml version="1.0" encoding="utf-8"?>
<sst xmlns="http://schemas.openxmlformats.org/spreadsheetml/2006/main" count="144" uniqueCount="78">
  <si>
    <t>الميزانية الشخصية الشهرية</t>
  </si>
  <si>
    <t>الدخل الشهري المتوقع</t>
  </si>
  <si>
    <t>الدخل الشهري الفعلي</t>
  </si>
  <si>
    <t>السكن</t>
  </si>
  <si>
    <t>قسط الرهن أو الإيجار</t>
  </si>
  <si>
    <t>رقم الهاتف</t>
  </si>
  <si>
    <t>الكهرباء</t>
  </si>
  <si>
    <t>وقود</t>
  </si>
  <si>
    <t>المياه والصرف</t>
  </si>
  <si>
    <t>القنوات الفضائية</t>
  </si>
  <si>
    <t>إزالة المهملات</t>
  </si>
  <si>
    <t>الصيانة أو الإصلاحات</t>
  </si>
  <si>
    <t>المستلزمات</t>
  </si>
  <si>
    <t>غير ذلك</t>
  </si>
  <si>
    <t>الإجمالي</t>
  </si>
  <si>
    <t>وسيلة النقل</t>
  </si>
  <si>
    <t>مدفوعات السيارة</t>
  </si>
  <si>
    <t>أجرة الحافلة/التاكسي</t>
  </si>
  <si>
    <t>التأمين</t>
  </si>
  <si>
    <t>الترخيص</t>
  </si>
  <si>
    <t>الوقود</t>
  </si>
  <si>
    <t>الصيانة</t>
  </si>
  <si>
    <t>المنزل</t>
  </si>
  <si>
    <t>صحي</t>
  </si>
  <si>
    <t>حياة</t>
  </si>
  <si>
    <t>الطعام</t>
  </si>
  <si>
    <t>البقالة</t>
  </si>
  <si>
    <t>الطعام خارج المنزل</t>
  </si>
  <si>
    <t>الحيوانات الأليفة</t>
  </si>
  <si>
    <t>المتطلبات الطبية</t>
  </si>
  <si>
    <t>التدليل</t>
  </si>
  <si>
    <t>الدمى</t>
  </si>
  <si>
    <t>الرعاية الشخصية</t>
  </si>
  <si>
    <t>الشعر/الأظافر</t>
  </si>
  <si>
    <t>الملابس</t>
  </si>
  <si>
    <t>التنظيف الجاف</t>
  </si>
  <si>
    <t>النادي الصحي</t>
  </si>
  <si>
    <t>مستحقات المؤسسة أو رسومها</t>
  </si>
  <si>
    <t>الدخل 1</t>
  </si>
  <si>
    <t>الدخل الإضافي</t>
  </si>
  <si>
    <t>إجمالي الدخل الشهري</t>
  </si>
  <si>
    <t>التكلفة المتوقعة</t>
  </si>
  <si>
    <t>التكلفة الفعلية</t>
  </si>
  <si>
    <t>الفرق</t>
  </si>
  <si>
    <t xml:space="preserve">إجمالي المصروفات المتوقعة </t>
  </si>
  <si>
    <t xml:space="preserve">إجمالي المصروفات الفعلية </t>
  </si>
  <si>
    <t>إجمالي فرق المصروفات</t>
  </si>
  <si>
    <t>الميزانية المتوقعة</t>
  </si>
  <si>
    <t>الميزانية الفعلية</t>
  </si>
  <si>
    <t>فرق الرصيد (الدخل الفعلي ناقص المتوقع)</t>
  </si>
  <si>
    <t>الترفيه</t>
  </si>
  <si>
    <t>فيديو/DVD</t>
  </si>
  <si>
    <t>الأقراص المضغوطة</t>
  </si>
  <si>
    <t>الأفلام</t>
  </si>
  <si>
    <t>الحفلات الموسيقية</t>
  </si>
  <si>
    <t>الأحداث الرياضية</t>
  </si>
  <si>
    <t>المسرح المباشر</t>
  </si>
  <si>
    <t>القروض</t>
  </si>
  <si>
    <t>شخصية</t>
  </si>
  <si>
    <t>طالب</t>
  </si>
  <si>
    <t>بطاقة الائتمان</t>
  </si>
  <si>
    <t>الضرائب</t>
  </si>
  <si>
    <t>فيدرالي</t>
  </si>
  <si>
    <t>الولاية</t>
  </si>
  <si>
    <t>المحلية</t>
  </si>
  <si>
    <t>المدخرات أو الاستثمارات</t>
  </si>
  <si>
    <t>حساب التقاعد</t>
  </si>
  <si>
    <t>حساب الاستثمار</t>
  </si>
  <si>
    <t>الهدايا والتبرعات</t>
  </si>
  <si>
    <t>عمل خيري 1</t>
  </si>
  <si>
    <t>عمل خيري 2</t>
  </si>
  <si>
    <t>عمل خيري 3</t>
  </si>
  <si>
    <t>المتطلبات القانونية</t>
  </si>
  <si>
    <t>محامي</t>
  </si>
  <si>
    <t>نفقة الزوجة</t>
  </si>
  <si>
    <t>مدفوعات الرهن أو الدين</t>
  </si>
  <si>
    <t>(الدخل المتوقع ناقص المصروفات)</t>
  </si>
  <si>
    <t>(الدخل الفعلي ناقص المصروفات)</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</si>
</sst>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_(* \(#,##0\);_(* &quot;-&quot;_);_(@_)"/>
    <numFmt numFmtId="165" formatCode="_(* #,##0.00_);_(* \(#,##0.00\);_(* &quot;-&quot;??_);_(@_)"/>
    <numFmt numFmtId="166" formatCode="&quot;ر.س.‏&quot;\ #,##0_-;&quot;ر.س.‏&quot;\ #,##0\-"/>
    <numFmt numFmtId="167" formatCode="_-&quot;ر.س.‏&quot;\ * #,##0_-;_-&quot;ر.س.‏&quot;\ * #,##0\-;_-&quot;ر.س.‏&quot;\ * &quot;-&quot;_-;_-@_-"/>
    <numFmt numFmtId="168" formatCode="&quot;ر.س.‏&quot;\ #,##0_-"/>
  </numFmts>
  <fonts count="30" x14ac:knownFonts="1">
    <font>
      <sz val="10"/>
      <color theme="1"/>
      <name val="Tahoma"/>
      <family val="2"/>
    </font>
    <font>
      <sz val="8"/>
      <color theme="1"/>
      <name val="Arial"/>
      <family val="2"/>
    </font>
    <font>
      <sz val="11"/>
      <color theme="1"/>
      <name val="Tahoma"/>
      <family val="2"/>
    </font>
    <font>
      <sz val="11"/>
      <color theme="0"/>
      <name val="Tahoma"/>
      <family val="2"/>
    </font>
    <font>
      <sz val="11"/>
      <color rgb="FF9C0006"/>
      <name val="Tahoma"/>
      <family val="2"/>
    </font>
    <font>
      <b/>
      <sz val="11"/>
      <color rgb="FFFA7D00"/>
      <name val="Tahoma"/>
      <family val="2"/>
    </font>
    <font>
      <b/>
      <sz val="11"/>
      <color theme="0"/>
      <name val="Tahoma"/>
      <family val="2"/>
    </font>
    <font>
      <sz val="10"/>
      <color theme="1"/>
      <name val="Tahoma"/>
      <family val="2"/>
    </font>
    <font>
      <i/>
      <sz val="11"/>
      <color rgb="FF7F7F7F"/>
      <name val="Tahoma"/>
      <family val="2"/>
    </font>
    <font>
      <sz val="11"/>
      <color rgb="FF006100"/>
      <name val="Tahoma"/>
      <family val="2"/>
    </font>
    <font>
      <b/>
      <sz val="15"/>
      <color theme="3"/>
      <name val="Tahoma"/>
      <family val="2"/>
    </font>
    <font>
      <b/>
      <sz val="13"/>
      <color theme="3"/>
      <name val="Tahoma"/>
      <family val="2"/>
    </font>
    <font>
      <b/>
      <sz val="11"/>
      <color theme="3"/>
      <name val="Tahoma"/>
      <family val="2"/>
    </font>
    <font>
      <sz val="11"/>
      <color rgb="FF3F3F76"/>
      <name val="Tahoma"/>
      <family val="2"/>
    </font>
    <font>
      <sz val="11"/>
      <color rgb="FFFA7D00"/>
      <name val="Tahoma"/>
      <family val="2"/>
    </font>
    <font>
      <sz val="11"/>
      <color rgb="FF9C5700"/>
      <name val="Tahoma"/>
      <family val="2"/>
    </font>
    <font>
      <b/>
      <sz val="11"/>
      <color rgb="FF3F3F3F"/>
      <name val="Tahoma"/>
      <family val="2"/>
    </font>
    <font>
      <sz val="18"/>
      <color theme="3"/>
      <name val="Tahoma"/>
      <family val="2"/>
    </font>
    <font>
      <b/>
      <sz val="11"/>
      <color theme="1"/>
      <name val="Tahoma"/>
      <family val="2"/>
    </font>
    <font>
      <sz val="11"/>
      <color rgb="FFFF0000"/>
      <name val="Tahoma"/>
      <family val="2"/>
    </font>
    <font>
      <sz val="10"/>
      <color indexed="63"/>
      <name val="Tahoma"/>
      <family val="2"/>
    </font>
    <font>
      <b/>
      <sz val="10"/>
      <color theme="4"/>
      <name val="Tahoma"/>
      <family val="2"/>
    </font>
    <font>
      <sz val="10"/>
      <color theme="3"/>
      <name val="Tahoma"/>
      <family val="2"/>
    </font>
    <font>
      <b/>
      <sz val="10"/>
      <color indexed="63"/>
      <name val="Tahoma"/>
      <family val="2"/>
    </font>
    <font>
      <b/>
      <sz val="10"/>
      <color theme="3"/>
      <name val="Tahoma"/>
      <family val="2"/>
    </font>
    <font>
      <b/>
      <sz val="10"/>
      <color theme="1"/>
      <name val="Tahoma"/>
      <family val="2"/>
    </font>
    <font>
      <sz val="10"/>
      <color theme="4"/>
      <name val="Tahoma"/>
      <family val="2"/>
    </font>
    <font>
      <b/>
      <sz val="10"/>
      <name val="Tahoma"/>
      <family val="2"/>
    </font>
    <font>
      <sz val="10"/>
      <name val="Tahoma"/>
      <family val="2"/>
    </font>
    <font>
      <b/>
      <sz val="30"/>
      <color theme="3"/>
      <name val="Tahoma"/>
      <family val="2"/>
    </font>
  </fonts>
  <fills count="40">
    <fill>
      <patternFill patternType="none"/>
    </fill>
    <fill>
      <patternFill patternType="gray125"/>
    </fill>
    <fill>
      <patternFill patternType="solid">
        <fgColor indexed="9"/>
        <bgColor auto="1"/>
      </patternFill>
    </fill>
    <fill>
      <patternFill patternType="solid">
        <fgColor theme="4" tint="0.79998168889431442"/>
        <bgColor indexed="64"/>
      </patternFill>
    </fill>
    <fill>
      <patternFill patternType="solid">
        <fgColor theme="4"/>
        <bgColor indexed="64"/>
      </patternFill>
    </fill>
    <fill>
      <patternFill patternType="solid">
        <fgColor theme="3"/>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80">
    <border>
      <left/>
      <right/>
      <top/>
      <bottom/>
      <diagonal/>
    </border>
    <border>
      <left/>
      <right/>
      <top/>
      <bottom style="thin">
        <color theme="0"/>
      </bottom>
      <diagonal/>
    </border>
    <border>
      <left/>
      <right/>
      <top style="thin">
        <color theme="0"/>
      </top>
      <bottom/>
      <diagonal/>
    </border>
    <border>
      <left style="medium">
        <color theme="3"/>
      </left>
      <right/>
      <top style="medium">
        <color theme="3"/>
      </top>
      <bottom style="medium">
        <color theme="3"/>
      </bottom>
      <diagonal/>
    </border>
    <border>
      <left/>
      <right style="medium">
        <color theme="3"/>
      </right>
      <top style="medium">
        <color theme="3"/>
      </top>
      <bottom style="medium">
        <color theme="3"/>
      </bottom>
      <diagonal/>
    </border>
    <border>
      <left/>
      <right/>
      <top style="medium">
        <color theme="3"/>
      </top>
      <bottom style="medium">
        <color theme="3"/>
      </bottom>
      <diagonal/>
    </border>
    <border>
      <left/>
      <right/>
      <top style="thin">
        <color theme="0"/>
      </top>
      <bottom style="thin">
        <color theme="3"/>
      </bottom>
      <diagonal/>
    </border>
    <border>
      <left/>
      <right/>
      <top/>
      <bottom style="medium">
        <color theme="3"/>
      </bottom>
      <diagonal/>
    </border>
    <border>
      <left style="thin">
        <color theme="3"/>
      </left>
      <right/>
      <top style="thin">
        <color theme="3"/>
      </top>
      <bottom style="medium">
        <color theme="3"/>
      </bottom>
      <diagonal/>
    </border>
    <border>
      <left/>
      <right style="thin">
        <color theme="3"/>
      </right>
      <top style="thin">
        <color theme="0"/>
      </top>
      <bottom style="thin">
        <color theme="3"/>
      </bottom>
      <diagonal/>
    </border>
    <border>
      <left/>
      <right style="thin">
        <color theme="3"/>
      </right>
      <top style="medium">
        <color theme="3"/>
      </top>
      <bottom style="medium">
        <color theme="3"/>
      </bottom>
      <diagonal/>
    </border>
    <border>
      <left/>
      <right/>
      <top style="medium">
        <color theme="3"/>
      </top>
      <bottom/>
      <diagonal/>
    </border>
    <border>
      <left style="thin">
        <color theme="3"/>
      </left>
      <right/>
      <top style="medium">
        <color theme="3"/>
      </top>
      <bottom/>
      <diagonal/>
    </border>
    <border>
      <left/>
      <right/>
      <top style="medium">
        <color theme="0"/>
      </top>
      <bottom/>
      <diagonal/>
    </border>
    <border>
      <left/>
      <right/>
      <top/>
      <bottom style="medium">
        <color theme="0"/>
      </bottom>
      <diagonal/>
    </border>
    <border>
      <left style="medium">
        <color theme="4" tint="0.79998168889431442"/>
      </left>
      <right style="medium">
        <color theme="4" tint="0.79998168889431442"/>
      </right>
      <top style="medium">
        <color theme="4" tint="0.79998168889431442"/>
      </top>
      <bottom style="medium">
        <color theme="4" tint="0.79998168889431442"/>
      </bottom>
      <diagonal/>
    </border>
    <border>
      <left/>
      <right style="medium">
        <color theme="4" tint="0.79998168889431442"/>
      </right>
      <top style="medium">
        <color theme="4" tint="0.79998168889431442"/>
      </top>
      <bottom style="medium">
        <color theme="4" tint="0.79998168889431442"/>
      </bottom>
      <diagonal/>
    </border>
    <border>
      <left/>
      <right style="medium">
        <color theme="4" tint="0.79998168889431442"/>
      </right>
      <top/>
      <bottom/>
      <diagonal/>
    </border>
    <border>
      <left/>
      <right style="medium">
        <color theme="4" tint="0.79998168889431442"/>
      </right>
      <top/>
      <bottom style="medium">
        <color theme="4" tint="0.79998168889431442"/>
      </bottom>
      <diagonal/>
    </border>
    <border>
      <left/>
      <right style="medium">
        <color theme="4" tint="0.79998168889431442"/>
      </right>
      <top style="medium">
        <color theme="4" tint="0.79998168889431442"/>
      </top>
      <bottom/>
      <diagonal/>
    </border>
    <border>
      <left style="medium">
        <color theme="4" tint="0.79998168889431442"/>
      </left>
      <right style="medium">
        <color theme="4" tint="0.79998168889431442"/>
      </right>
      <top/>
      <bottom style="medium">
        <color theme="4" tint="0.79998168889431442"/>
      </bottom>
      <diagonal/>
    </border>
    <border>
      <left style="medium">
        <color theme="4" tint="0.79998168889431442"/>
      </left>
      <right style="medium">
        <color theme="4" tint="0.79998168889431442"/>
      </right>
      <top/>
      <bottom/>
      <diagonal/>
    </border>
    <border>
      <left style="medium">
        <color theme="4" tint="0.79998168889431442"/>
      </left>
      <right style="medium">
        <color theme="4" tint="0.79998168889431442"/>
      </right>
      <top style="medium">
        <color theme="4" tint="0.79998168889431442"/>
      </top>
      <bottom/>
      <diagonal/>
    </border>
    <border>
      <left style="medium">
        <color theme="3"/>
      </left>
      <right style="medium">
        <color theme="4" tint="0.79998168889431442"/>
      </right>
      <top style="medium">
        <color theme="3"/>
      </top>
      <bottom style="medium">
        <color theme="3"/>
      </bottom>
      <diagonal/>
    </border>
    <border>
      <left style="medium">
        <color theme="4" tint="0.79998168889431442"/>
      </left>
      <right style="medium">
        <color theme="3"/>
      </right>
      <top style="medium">
        <color theme="3"/>
      </top>
      <bottom style="medium">
        <color theme="3"/>
      </bottom>
      <diagonal/>
    </border>
    <border>
      <left style="medium">
        <color theme="4" tint="0.79998168889431442"/>
      </left>
      <right/>
      <top style="medium">
        <color theme="3"/>
      </top>
      <bottom style="medium">
        <color theme="3"/>
      </bottom>
      <diagonal/>
    </border>
    <border>
      <left/>
      <right style="medium">
        <color theme="4" tint="0.79998168889431442"/>
      </right>
      <top style="medium">
        <color theme="3"/>
      </top>
      <bottom style="medium">
        <color theme="3"/>
      </bottom>
      <diagonal/>
    </border>
    <border>
      <left style="medium">
        <color theme="3"/>
      </left>
      <right/>
      <top/>
      <bottom/>
      <diagonal/>
    </border>
    <border>
      <left/>
      <right/>
      <top style="medium">
        <color theme="6" tint="0.79998168889431442"/>
      </top>
      <bottom style="medium">
        <color theme="6" tint="0.79998168889431442"/>
      </bottom>
      <diagonal/>
    </border>
    <border>
      <left/>
      <right style="medium">
        <color theme="6" tint="0.79998168889431442"/>
      </right>
      <top style="medium">
        <color theme="3"/>
      </top>
      <bottom style="medium">
        <color theme="3"/>
      </bottom>
      <diagonal/>
    </border>
    <border>
      <left style="medium">
        <color theme="4" tint="0.79998168889431442"/>
      </left>
      <right style="medium">
        <color theme="6" tint="0.79998168889431442"/>
      </right>
      <top style="medium">
        <color theme="3"/>
      </top>
      <bottom/>
      <diagonal/>
    </border>
    <border>
      <left/>
      <right style="medium">
        <color theme="6" tint="0.79998168889431442"/>
      </right>
      <top style="medium">
        <color theme="6" tint="0.79998168889431442"/>
      </top>
      <bottom style="medium">
        <color theme="6" tint="0.79998168889431442"/>
      </bottom>
      <diagonal/>
    </border>
    <border>
      <left style="medium">
        <color theme="6" tint="0.79998168889431442"/>
      </left>
      <right style="medium">
        <color theme="6" tint="0.79998168889431442"/>
      </right>
      <top style="medium">
        <color theme="6" tint="0.79998168889431442"/>
      </top>
      <bottom style="medium">
        <color theme="6" tint="0.79998168889431442"/>
      </bottom>
      <diagonal/>
    </border>
    <border>
      <left style="medium">
        <color theme="6" tint="0.79998168889431442"/>
      </left>
      <right style="medium">
        <color theme="6" tint="0.79998168889431442"/>
      </right>
      <top style="medium">
        <color theme="6" tint="0.79998168889431442"/>
      </top>
      <bottom/>
      <diagonal/>
    </border>
    <border>
      <left style="medium">
        <color theme="6" tint="0.79998168889431442"/>
      </left>
      <right style="medium">
        <color theme="6" tint="0.79998168889431442"/>
      </right>
      <top/>
      <bottom style="medium">
        <color theme="6" tint="0.79998168889431442"/>
      </bottom>
      <diagonal/>
    </border>
    <border>
      <left/>
      <right style="medium">
        <color theme="6" tint="0.79998168889431442"/>
      </right>
      <top/>
      <bottom style="medium">
        <color theme="3"/>
      </bottom>
      <diagonal/>
    </border>
    <border>
      <left style="medium">
        <color theme="6" tint="0.79998168889431442"/>
      </left>
      <right style="medium">
        <color theme="6" tint="0.79998168889431442"/>
      </right>
      <top/>
      <bottom/>
      <diagonal/>
    </border>
    <border>
      <left style="medium">
        <color theme="6" tint="0.79998168889431442"/>
      </left>
      <right/>
      <top/>
      <bottom/>
      <diagonal/>
    </border>
    <border>
      <left style="medium">
        <color theme="6" tint="0.79998168889431442"/>
      </left>
      <right style="medium">
        <color theme="6" tint="0.79998168889431442"/>
      </right>
      <top style="medium">
        <color theme="3"/>
      </top>
      <bottom style="medium">
        <color theme="3"/>
      </bottom>
      <diagonal/>
    </border>
    <border>
      <left style="medium">
        <color theme="6" tint="0.79998168889431442"/>
      </left>
      <right style="medium">
        <color theme="6" tint="0.79998168889431442"/>
      </right>
      <top style="medium">
        <color theme="3"/>
      </top>
      <bottom/>
      <diagonal/>
    </border>
    <border>
      <left style="medium">
        <color theme="6" tint="0.79998168889431442"/>
      </left>
      <right style="medium">
        <color theme="6" tint="0.79998168889431442"/>
      </right>
      <top style="medium">
        <color theme="6" tint="0.79998168889431442"/>
      </top>
      <bottom style="medium">
        <color theme="3"/>
      </bottom>
      <diagonal/>
    </border>
    <border>
      <left style="medium">
        <color theme="6" tint="0.79998168889431442"/>
      </left>
      <right style="medium">
        <color theme="6" tint="0.79998168889431442"/>
      </right>
      <top style="medium">
        <color theme="3"/>
      </top>
      <bottom style="medium">
        <color theme="6" tint="0.79998168889431442"/>
      </bottom>
      <diagonal/>
    </border>
    <border>
      <left style="medium">
        <color theme="6" tint="0.79998168889431442"/>
      </left>
      <right style="medium">
        <color theme="4" tint="0.79998168889431442"/>
      </right>
      <top style="medium">
        <color theme="3"/>
      </top>
      <bottom style="medium">
        <color theme="3"/>
      </bottom>
      <diagonal/>
    </border>
    <border>
      <left/>
      <right style="medium">
        <color theme="6" tint="0.79998168889431442"/>
      </right>
      <top/>
      <bottom/>
      <diagonal/>
    </border>
    <border>
      <left style="medium">
        <color theme="6" tint="0.79998168889431442"/>
      </left>
      <right style="medium">
        <color theme="3"/>
      </right>
      <top style="medium">
        <color theme="3"/>
      </top>
      <bottom style="medium">
        <color theme="3"/>
      </bottom>
      <diagonal/>
    </border>
    <border>
      <left style="medium">
        <color theme="6" tint="0.79998168889431442"/>
      </left>
      <right/>
      <top style="medium">
        <color theme="3"/>
      </top>
      <bottom style="medium">
        <color theme="3"/>
      </bottom>
      <diagonal/>
    </border>
    <border>
      <left style="medium">
        <color theme="4" tint="0.79998168889431442"/>
      </left>
      <right style="medium">
        <color theme="3"/>
      </right>
      <top style="medium">
        <color theme="3"/>
      </top>
      <bottom style="medium">
        <color theme="6" tint="0.79998168889431442"/>
      </bottom>
      <diagonal/>
    </border>
    <border>
      <left style="medium">
        <color theme="3"/>
      </left>
      <right/>
      <top/>
      <bottom style="medium">
        <color theme="3"/>
      </bottom>
      <diagonal/>
    </border>
    <border>
      <left style="medium">
        <color theme="3"/>
      </left>
      <right style="medium">
        <color theme="6" tint="0.79998168889431442"/>
      </right>
      <top style="medium">
        <color theme="3"/>
      </top>
      <bottom style="medium">
        <color theme="3"/>
      </bottom>
      <diagonal/>
    </border>
    <border>
      <left/>
      <right style="medium">
        <color theme="6" tint="0.79998168889431442"/>
      </right>
      <top style="medium">
        <color theme="3"/>
      </top>
      <bottom/>
      <diagonal/>
    </border>
    <border>
      <left/>
      <right/>
      <top style="medium">
        <color theme="6" tint="0.79998168889431442"/>
      </top>
      <bottom/>
      <diagonal/>
    </border>
    <border>
      <left/>
      <right style="medium">
        <color theme="6" tint="0.79998168889431442"/>
      </right>
      <top style="medium">
        <color theme="6" tint="0.79998168889431442"/>
      </top>
      <bottom style="medium">
        <color theme="3"/>
      </bottom>
      <diagonal/>
    </border>
    <border>
      <left/>
      <right/>
      <top style="medium">
        <color theme="6" tint="0.79998168889431442"/>
      </top>
      <bottom style="medium">
        <color theme="3"/>
      </bottom>
      <diagonal/>
    </border>
    <border>
      <left/>
      <right/>
      <top style="thin">
        <color theme="3"/>
      </top>
      <bottom style="medium">
        <color theme="3"/>
      </bottom>
      <diagonal/>
    </border>
    <border>
      <left/>
      <right style="thin">
        <color theme="3"/>
      </right>
      <top style="thin">
        <color theme="3"/>
      </top>
      <bottom style="medium">
        <color theme="3"/>
      </bottom>
      <diagonal/>
    </border>
    <border>
      <left/>
      <right/>
      <top style="medium">
        <color theme="3"/>
      </top>
      <bottom style="thin">
        <color theme="3"/>
      </bottom>
      <diagonal/>
    </border>
    <border>
      <left/>
      <right style="thin">
        <color theme="3"/>
      </right>
      <top style="medium">
        <color theme="3"/>
      </top>
      <bottom style="thin">
        <color theme="3"/>
      </bottom>
      <diagonal/>
    </border>
    <border>
      <left/>
      <right/>
      <top style="thin">
        <color theme="2"/>
      </top>
      <bottom/>
      <diagonal/>
    </border>
    <border>
      <left style="thin">
        <color theme="3"/>
      </left>
      <right/>
      <top style="medium">
        <color theme="3"/>
      </top>
      <bottom style="medium">
        <color theme="3"/>
      </bottom>
      <diagonal/>
    </border>
    <border>
      <left style="thin">
        <color theme="3"/>
      </left>
      <right style="thin">
        <color theme="0"/>
      </right>
      <top style="medium">
        <color theme="3"/>
      </top>
      <bottom style="medium">
        <color theme="3"/>
      </bottom>
      <diagonal/>
    </border>
    <border>
      <left style="thin">
        <color theme="3"/>
      </left>
      <right style="thin">
        <color theme="0"/>
      </right>
      <top/>
      <bottom style="medium">
        <color theme="3"/>
      </bottom>
      <diagonal/>
    </border>
    <border>
      <left style="thin">
        <color theme="0"/>
      </left>
      <right/>
      <top/>
      <bottom/>
      <diagonal/>
    </border>
    <border>
      <left style="thin">
        <color theme="3"/>
      </left>
      <right style="thin">
        <color theme="0"/>
      </right>
      <top/>
      <bottom style="thin">
        <color theme="3"/>
      </bottom>
      <diagonal/>
    </border>
    <border>
      <left style="thin">
        <color theme="0"/>
      </left>
      <right/>
      <top style="thin">
        <color theme="2"/>
      </top>
      <bottom/>
      <diagonal/>
    </border>
    <border>
      <left style="thin">
        <color theme="3"/>
      </left>
      <right/>
      <top style="medium">
        <color theme="3"/>
      </top>
      <bottom style="thin">
        <color theme="3"/>
      </bottom>
      <diagonal/>
    </border>
    <border>
      <left style="medium">
        <color theme="6" tint="0.79998168889431442"/>
      </left>
      <right style="medium">
        <color theme="6" tint="0.79998168889431442"/>
      </right>
      <top/>
      <bottom style="medium">
        <color theme="3"/>
      </bottom>
      <diagonal/>
    </border>
    <border>
      <left style="medium">
        <color theme="6" tint="0.79998168889431442"/>
      </left>
      <right style="medium">
        <color theme="6" tint="0.79998168889431442"/>
      </right>
      <top style="medium">
        <color theme="6" tint="0.79998168889431442"/>
      </top>
      <bottom style="medium">
        <color theme="6" tint="0.79995117038483843"/>
      </bottom>
      <diagonal/>
    </border>
    <border>
      <left style="medium">
        <color theme="6" tint="0.79998168889431442"/>
      </left>
      <right style="medium">
        <color theme="6" tint="0.79995117038483843"/>
      </right>
      <top style="medium">
        <color theme="3"/>
      </top>
      <bottom/>
      <diagonal/>
    </border>
    <border>
      <left style="medium">
        <color theme="6" tint="0.79998168889431442"/>
      </left>
      <right style="medium">
        <color theme="6" tint="0.79995117038483843"/>
      </right>
      <top style="medium">
        <color theme="6" tint="0.79998168889431442"/>
      </top>
      <bottom style="medium">
        <color theme="6" tint="0.79998168889431442"/>
      </bottom>
      <diagonal/>
    </border>
    <border>
      <left style="medium">
        <color theme="6" tint="0.79998168889431442"/>
      </left>
      <right style="medium">
        <color theme="6" tint="0.79995117038483843"/>
      </right>
      <top/>
      <bottom style="medium">
        <color theme="3"/>
      </bottom>
      <diagonal/>
    </border>
    <border>
      <left style="medium">
        <color theme="4" tint="0.79998168889431442"/>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7">
    <xf numFmtId="0" fontId="0" fillId="0" borderId="0">
      <alignment readingOrder="2"/>
    </xf>
    <xf numFmtId="166" fontId="7" fillId="0" borderId="0" applyFont="0" applyFill="0" applyBorder="0" applyProtection="0">
      <alignment horizontal="right" vertical="center" indent="1"/>
    </xf>
    <xf numFmtId="165" fontId="7"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7" fillId="0" borderId="0" applyFont="0" applyFill="0" applyBorder="0" applyAlignment="0" applyProtection="0"/>
    <xf numFmtId="0" fontId="17" fillId="0" borderId="0" applyNumberFormat="0" applyFill="0" applyBorder="0" applyAlignment="0" applyProtection="0"/>
    <xf numFmtId="0" fontId="10" fillId="0" borderId="71" applyNumberFormat="0" applyFill="0" applyAlignment="0" applyProtection="0"/>
    <xf numFmtId="0" fontId="11" fillId="0" borderId="72" applyNumberFormat="0" applyFill="0" applyAlignment="0" applyProtection="0"/>
    <xf numFmtId="0" fontId="12" fillId="0" borderId="73" applyNumberFormat="0" applyFill="0" applyAlignment="0" applyProtection="0"/>
    <xf numFmtId="0" fontId="12" fillId="0" borderId="0" applyNumberFormat="0" applyFill="0" applyBorder="0" applyAlignment="0" applyProtection="0"/>
    <xf numFmtId="0" fontId="9" fillId="9" borderId="0" applyNumberFormat="0" applyBorder="0" applyAlignment="0" applyProtection="0"/>
    <xf numFmtId="0" fontId="4" fillId="10" borderId="0" applyNumberFormat="0" applyBorder="0" applyAlignment="0" applyProtection="0"/>
    <xf numFmtId="0" fontId="15" fillId="11" borderId="0" applyNumberFormat="0" applyBorder="0" applyAlignment="0" applyProtection="0"/>
    <xf numFmtId="0" fontId="13" fillId="12" borderId="74" applyNumberFormat="0" applyAlignment="0" applyProtection="0"/>
    <xf numFmtId="0" fontId="16" fillId="13" borderId="75" applyNumberFormat="0" applyAlignment="0" applyProtection="0"/>
    <xf numFmtId="0" fontId="5" fillId="13" borderId="74" applyNumberFormat="0" applyAlignment="0" applyProtection="0"/>
    <xf numFmtId="0" fontId="14" fillId="0" borderId="76" applyNumberFormat="0" applyFill="0" applyAlignment="0" applyProtection="0"/>
    <xf numFmtId="0" fontId="6" fillId="14" borderId="77" applyNumberFormat="0" applyAlignment="0" applyProtection="0"/>
    <xf numFmtId="0" fontId="19" fillId="0" borderId="0" applyNumberFormat="0" applyFill="0" applyBorder="0" applyAlignment="0" applyProtection="0"/>
    <xf numFmtId="0" fontId="7" fillId="15" borderId="78" applyNumberFormat="0" applyFont="0" applyAlignment="0" applyProtection="0"/>
    <xf numFmtId="0" fontId="8" fillId="0" borderId="0" applyNumberFormat="0" applyFill="0" applyBorder="0" applyAlignment="0" applyProtection="0"/>
    <xf numFmtId="0" fontId="18" fillId="0" borderId="79" applyNumberFormat="0" applyFill="0" applyAlignment="0" applyProtection="0"/>
    <xf numFmtId="0" fontId="3"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3"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3"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3"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3" fillId="36" borderId="0" applyNumberFormat="0" applyBorder="0" applyAlignment="0" applyProtection="0"/>
    <xf numFmtId="0" fontId="2" fillId="37" borderId="0" applyNumberFormat="0" applyBorder="0" applyAlignment="0" applyProtection="0"/>
    <xf numFmtId="0" fontId="2" fillId="38" borderId="0" applyNumberFormat="0" applyBorder="0" applyAlignment="0" applyProtection="0"/>
    <xf numFmtId="0" fontId="2" fillId="39" borderId="0" applyNumberFormat="0" applyBorder="0" applyAlignment="0" applyProtection="0"/>
  </cellStyleXfs>
  <cellXfs count="169">
    <xf numFmtId="0" fontId="0" fillId="0" borderId="0" xfId="0">
      <alignment readingOrder="2"/>
    </xf>
    <xf numFmtId="0" fontId="20" fillId="0" borderId="0" xfId="0" applyFont="1" applyAlignment="1">
      <alignment horizontal="right" readingOrder="2"/>
    </xf>
    <xf numFmtId="0" fontId="20" fillId="0" borderId="0" xfId="0" applyFont="1" applyAlignment="1">
      <alignment horizontal="right" vertical="center" readingOrder="2"/>
    </xf>
    <xf numFmtId="0" fontId="20" fillId="0" borderId="1" xfId="0" applyFont="1" applyBorder="1" applyAlignment="1">
      <alignment horizontal="center" vertical="center" wrapText="1" readingOrder="2"/>
    </xf>
    <xf numFmtId="0" fontId="20" fillId="0" borderId="0" xfId="0" applyFont="1" applyAlignment="1">
      <alignment horizontal="center" vertical="center" wrapText="1" readingOrder="2"/>
    </xf>
    <xf numFmtId="0" fontId="23" fillId="0" borderId="0" xfId="0" applyFont="1" applyAlignment="1">
      <alignment horizontal="right" vertical="center" wrapText="1" indent="1" readingOrder="2"/>
    </xf>
    <xf numFmtId="0" fontId="23" fillId="2" borderId="0" xfId="0" applyFont="1" applyFill="1" applyAlignment="1">
      <alignment horizontal="right" vertical="center" wrapText="1" readingOrder="2"/>
    </xf>
    <xf numFmtId="0" fontId="23" fillId="2" borderId="11" xfId="0" applyFont="1" applyFill="1" applyBorder="1" applyAlignment="1">
      <alignment horizontal="right" vertical="center" wrapText="1" readingOrder="2"/>
    </xf>
    <xf numFmtId="0" fontId="26" fillId="5" borderId="23" xfId="0" applyFont="1" applyFill="1" applyBorder="1" applyAlignment="1">
      <alignment horizontal="right" vertical="center" indent="1" readingOrder="2"/>
    </xf>
    <xf numFmtId="0" fontId="26" fillId="5" borderId="25" xfId="0" applyFont="1" applyFill="1" applyBorder="1" applyAlignment="1">
      <alignment horizontal="center" vertical="center" readingOrder="2"/>
    </xf>
    <xf numFmtId="0" fontId="26" fillId="5" borderId="24" xfId="0" applyFont="1" applyFill="1" applyBorder="1" applyAlignment="1">
      <alignment horizontal="center" vertical="center" readingOrder="2"/>
    </xf>
    <xf numFmtId="0" fontId="27" fillId="0" borderId="27" xfId="0" applyFont="1" applyBorder="1" applyAlignment="1">
      <alignment horizontal="right" vertical="center" wrapText="1" readingOrder="2"/>
    </xf>
    <xf numFmtId="0" fontId="22" fillId="0" borderId="0" xfId="0" applyFont="1" applyAlignment="1">
      <alignment horizontal="right" vertical="center" indent="1" readingOrder="2"/>
    </xf>
    <xf numFmtId="0" fontId="22" fillId="0" borderId="21" xfId="0" applyFont="1" applyBorder="1" applyAlignment="1">
      <alignment horizontal="center" vertical="center" readingOrder="2"/>
    </xf>
    <xf numFmtId="0" fontId="22" fillId="0" borderId="22" xfId="0" applyFont="1" applyBorder="1" applyAlignment="1">
      <alignment horizontal="center" vertical="center" readingOrder="2"/>
    </xf>
    <xf numFmtId="0" fontId="22" fillId="0" borderId="0" xfId="0" applyFont="1" applyAlignment="1">
      <alignment horizontal="center" vertical="center" readingOrder="2"/>
    </xf>
    <xf numFmtId="0" fontId="22" fillId="0" borderId="36" xfId="0" applyFont="1" applyBorder="1" applyAlignment="1">
      <alignment horizontal="right" vertical="center" indent="1" shrinkToFit="1" readingOrder="2"/>
    </xf>
    <xf numFmtId="168" fontId="22" fillId="0" borderId="41" xfId="0" applyNumberFormat="1" applyFont="1" applyBorder="1" applyAlignment="1">
      <alignment horizontal="left" vertical="center" indent="1" readingOrder="2"/>
    </xf>
    <xf numFmtId="168" fontId="22" fillId="0" borderId="0" xfId="0" applyNumberFormat="1" applyFont="1" applyAlignment="1">
      <alignment horizontal="left" vertical="center" indent="1" readingOrder="2"/>
    </xf>
    <xf numFmtId="168" fontId="22" fillId="0" borderId="30" xfId="0" applyNumberFormat="1" applyFont="1" applyBorder="1" applyAlignment="1">
      <alignment horizontal="left" vertical="center" indent="1" readingOrder="2"/>
    </xf>
    <xf numFmtId="0" fontId="28" fillId="0" borderId="17" xfId="0" applyFont="1" applyBorder="1" applyAlignment="1">
      <alignment horizontal="right" vertical="center" readingOrder="2"/>
    </xf>
    <xf numFmtId="0" fontId="22" fillId="0" borderId="20" xfId="0" applyFont="1" applyBorder="1" applyAlignment="1">
      <alignment horizontal="right" vertical="center" indent="1" shrinkToFit="1" readingOrder="2"/>
    </xf>
    <xf numFmtId="168" fontId="22" fillId="0" borderId="20" xfId="0" applyNumberFormat="1" applyFont="1" applyBorder="1" applyAlignment="1">
      <alignment horizontal="left" vertical="center" indent="1" readingOrder="2"/>
    </xf>
    <xf numFmtId="0" fontId="22" fillId="7" borderId="32" xfId="0" applyFont="1" applyFill="1" applyBorder="1" applyAlignment="1">
      <alignment horizontal="right" vertical="center" indent="1" shrinkToFit="1" readingOrder="2"/>
    </xf>
    <xf numFmtId="168" fontId="22" fillId="7" borderId="32" xfId="0" applyNumberFormat="1" applyFont="1" applyFill="1" applyBorder="1" applyAlignment="1">
      <alignment horizontal="left" vertical="center" indent="1" readingOrder="2"/>
    </xf>
    <xf numFmtId="0" fontId="28" fillId="0" borderId="0" xfId="0" applyFont="1" applyAlignment="1">
      <alignment horizontal="right" vertical="center" readingOrder="2"/>
    </xf>
    <xf numFmtId="0" fontId="22" fillId="3" borderId="21" xfId="0" applyFont="1" applyFill="1" applyBorder="1" applyAlignment="1">
      <alignment horizontal="right" vertical="center" indent="1" shrinkToFit="1" readingOrder="2"/>
    </xf>
    <xf numFmtId="168" fontId="22" fillId="3" borderId="15" xfId="0" applyNumberFormat="1" applyFont="1" applyFill="1" applyBorder="1" applyAlignment="1">
      <alignment horizontal="left" vertical="center" indent="1" readingOrder="2"/>
    </xf>
    <xf numFmtId="168" fontId="22" fillId="0" borderId="32" xfId="0" applyNumberFormat="1" applyFont="1" applyBorder="1" applyAlignment="1">
      <alignment horizontal="left" vertical="center" indent="1" readingOrder="2"/>
    </xf>
    <xf numFmtId="168" fontId="22" fillId="0" borderId="36" xfId="0" applyNumberFormat="1" applyFont="1" applyBorder="1" applyAlignment="1">
      <alignment horizontal="left" vertical="center" indent="1" readingOrder="2"/>
    </xf>
    <xf numFmtId="0" fontId="22" fillId="0" borderId="22" xfId="0" applyFont="1" applyBorder="1" applyAlignment="1">
      <alignment horizontal="right" vertical="center" indent="1" shrinkToFit="1" readingOrder="2"/>
    </xf>
    <xf numFmtId="168" fontId="22" fillId="0" borderId="15" xfId="0" applyNumberFormat="1" applyFont="1" applyBorder="1" applyAlignment="1">
      <alignment horizontal="left" vertical="center" indent="1" readingOrder="2"/>
    </xf>
    <xf numFmtId="168" fontId="22" fillId="7" borderId="34" xfId="0" applyNumberFormat="1" applyFont="1" applyFill="1" applyBorder="1" applyAlignment="1">
      <alignment horizontal="left" vertical="center" indent="1" readingOrder="2"/>
    </xf>
    <xf numFmtId="0" fontId="22" fillId="3" borderId="15" xfId="0" applyFont="1" applyFill="1" applyBorder="1" applyAlignment="1">
      <alignment horizontal="right" vertical="center" indent="1" shrinkToFit="1" readingOrder="2"/>
    </xf>
    <xf numFmtId="168" fontId="22" fillId="3" borderId="21" xfId="0" applyNumberFormat="1" applyFont="1" applyFill="1" applyBorder="1" applyAlignment="1">
      <alignment horizontal="left" vertical="center" indent="1" readingOrder="2"/>
    </xf>
    <xf numFmtId="168" fontId="22" fillId="0" borderId="16" xfId="0" applyNumberFormat="1" applyFont="1" applyBorder="1" applyAlignment="1">
      <alignment horizontal="left" vertical="center" indent="1" readingOrder="2"/>
    </xf>
    <xf numFmtId="168" fontId="22" fillId="7" borderId="33" xfId="0" applyNumberFormat="1" applyFont="1" applyFill="1" applyBorder="1" applyAlignment="1">
      <alignment horizontal="left" vertical="center" indent="1" readingOrder="2"/>
    </xf>
    <xf numFmtId="168" fontId="22" fillId="3" borderId="20" xfId="0" applyNumberFormat="1" applyFont="1" applyFill="1" applyBorder="1" applyAlignment="1">
      <alignment horizontal="left" vertical="center" indent="1" readingOrder="2"/>
    </xf>
    <xf numFmtId="168" fontId="22" fillId="3" borderId="18" xfId="0" applyNumberFormat="1" applyFont="1" applyFill="1" applyBorder="1" applyAlignment="1">
      <alignment horizontal="left" vertical="center" indent="1" readingOrder="2"/>
    </xf>
    <xf numFmtId="0" fontId="22" fillId="0" borderId="21" xfId="0" applyFont="1" applyBorder="1" applyAlignment="1">
      <alignment horizontal="right" vertical="center" indent="1" shrinkToFit="1" readingOrder="2"/>
    </xf>
    <xf numFmtId="168" fontId="22" fillId="0" borderId="21" xfId="0" applyNumberFormat="1" applyFont="1" applyBorder="1" applyAlignment="1">
      <alignment horizontal="left" vertical="center" indent="1" readingOrder="2"/>
    </xf>
    <xf numFmtId="168" fontId="22" fillId="0" borderId="17" xfId="0" applyNumberFormat="1" applyFont="1" applyBorder="1" applyAlignment="1">
      <alignment horizontal="left" vertical="center" indent="1" readingOrder="2"/>
    </xf>
    <xf numFmtId="168" fontId="22" fillId="7" borderId="36" xfId="0" applyNumberFormat="1" applyFont="1" applyFill="1" applyBorder="1" applyAlignment="1">
      <alignment horizontal="left" vertical="center" indent="1" readingOrder="2"/>
    </xf>
    <xf numFmtId="168" fontId="22" fillId="3" borderId="16" xfId="0" applyNumberFormat="1" applyFont="1" applyFill="1" applyBorder="1" applyAlignment="1">
      <alignment horizontal="left" vertical="center" indent="1" readingOrder="2"/>
    </xf>
    <xf numFmtId="0" fontId="22" fillId="0" borderId="66" xfId="0" applyFont="1" applyBorder="1" applyAlignment="1">
      <alignment horizontal="right" vertical="center" indent="1" shrinkToFit="1" readingOrder="2"/>
    </xf>
    <xf numFmtId="168" fontId="22" fillId="0" borderId="66" xfId="0" applyNumberFormat="1" applyFont="1" applyBorder="1" applyAlignment="1">
      <alignment horizontal="left" vertical="center" indent="1" readingOrder="2"/>
    </xf>
    <xf numFmtId="0" fontId="22" fillId="7" borderId="65" xfId="0" applyFont="1" applyFill="1" applyBorder="1" applyAlignment="1">
      <alignment horizontal="right" vertical="center" indent="1" shrinkToFit="1" readingOrder="2"/>
    </xf>
    <xf numFmtId="168" fontId="22" fillId="7" borderId="65" xfId="0" applyNumberFormat="1" applyFont="1" applyFill="1" applyBorder="1" applyAlignment="1">
      <alignment horizontal="left" vertical="center" indent="1" readingOrder="2"/>
    </xf>
    <xf numFmtId="168" fontId="22" fillId="7" borderId="35" xfId="0" applyNumberFormat="1" applyFont="1" applyFill="1" applyBorder="1" applyAlignment="1">
      <alignment horizontal="left" vertical="center" indent="1" readingOrder="2"/>
    </xf>
    <xf numFmtId="0" fontId="22" fillId="4" borderId="17" xfId="0" applyFont="1" applyFill="1" applyBorder="1" applyAlignment="1">
      <alignment horizontal="right" vertical="center" indent="1" readingOrder="2"/>
    </xf>
    <xf numFmtId="168" fontId="24" fillId="4" borderId="21" xfId="0" applyNumberFormat="1" applyFont="1" applyFill="1" applyBorder="1" applyAlignment="1">
      <alignment horizontal="left" vertical="center" indent="1" readingOrder="2"/>
    </xf>
    <xf numFmtId="168" fontId="22" fillId="4" borderId="21" xfId="0" applyNumberFormat="1" applyFont="1" applyFill="1" applyBorder="1" applyAlignment="1">
      <alignment horizontal="left" vertical="center" indent="1" readingOrder="2"/>
    </xf>
    <xf numFmtId="168" fontId="22" fillId="4" borderId="70" xfId="0" applyNumberFormat="1" applyFont="1" applyFill="1" applyBorder="1" applyAlignment="1">
      <alignment horizontal="left" vertical="center" indent="1" readingOrder="2"/>
    </xf>
    <xf numFmtId="0" fontId="26" fillId="5" borderId="47" xfId="0" applyFont="1" applyFill="1" applyBorder="1" applyAlignment="1">
      <alignment horizontal="right" vertical="center" indent="1" readingOrder="2"/>
    </xf>
    <xf numFmtId="168" fontId="26" fillId="5" borderId="45" xfId="0" applyNumberFormat="1" applyFont="1" applyFill="1" applyBorder="1" applyAlignment="1">
      <alignment horizontal="left" vertical="center" indent="1" readingOrder="2"/>
    </xf>
    <xf numFmtId="168" fontId="26" fillId="5" borderId="38" xfId="0" applyNumberFormat="1" applyFont="1" applyFill="1" applyBorder="1" applyAlignment="1">
      <alignment horizontal="left" vertical="center" indent="1" readingOrder="2"/>
    </xf>
    <xf numFmtId="168" fontId="26" fillId="5" borderId="44" xfId="0" applyNumberFormat="1" applyFont="1" applyFill="1" applyBorder="1" applyAlignment="1">
      <alignment horizontal="left" vertical="center" indent="1" readingOrder="2"/>
    </xf>
    <xf numFmtId="0" fontId="26" fillId="5" borderId="3" xfId="0" applyFont="1" applyFill="1" applyBorder="1" applyAlignment="1">
      <alignment horizontal="right" vertical="center" indent="1" readingOrder="2"/>
    </xf>
    <xf numFmtId="0" fontId="26" fillId="5" borderId="45" xfId="0" applyFont="1" applyFill="1" applyBorder="1" applyAlignment="1">
      <alignment horizontal="center" vertical="center" readingOrder="2"/>
    </xf>
    <xf numFmtId="0" fontId="26" fillId="5" borderId="44" xfId="0" applyFont="1" applyFill="1" applyBorder="1" applyAlignment="1">
      <alignment horizontal="center" vertical="center" readingOrder="2"/>
    </xf>
    <xf numFmtId="0" fontId="22" fillId="0" borderId="17" xfId="0" applyFont="1" applyBorder="1" applyAlignment="1">
      <alignment horizontal="right" vertical="center" indent="1" readingOrder="2"/>
    </xf>
    <xf numFmtId="168" fontId="22" fillId="0" borderId="39" xfId="0" applyNumberFormat="1" applyFont="1" applyBorder="1" applyAlignment="1">
      <alignment horizontal="left" vertical="center" indent="1" readingOrder="2"/>
    </xf>
    <xf numFmtId="0" fontId="22" fillId="7" borderId="33" xfId="0" applyFont="1" applyFill="1" applyBorder="1" applyAlignment="1">
      <alignment horizontal="right" vertical="center" indent="1" shrinkToFit="1" readingOrder="2"/>
    </xf>
    <xf numFmtId="0" fontId="22" fillId="0" borderId="33" xfId="0" applyFont="1" applyBorder="1" applyAlignment="1">
      <alignment horizontal="right" vertical="center" indent="1" shrinkToFit="1" readingOrder="2"/>
    </xf>
    <xf numFmtId="168" fontId="22" fillId="0" borderId="37" xfId="0" applyNumberFormat="1" applyFont="1" applyBorder="1" applyAlignment="1">
      <alignment horizontal="left" vertical="center" indent="1" readingOrder="2"/>
    </xf>
    <xf numFmtId="0" fontId="22" fillId="0" borderId="32" xfId="0" applyFont="1" applyBorder="1" applyAlignment="1">
      <alignment horizontal="right" vertical="center" indent="1" shrinkToFit="1" readingOrder="2"/>
    </xf>
    <xf numFmtId="168" fontId="22" fillId="0" borderId="33" xfId="0" applyNumberFormat="1" applyFont="1" applyBorder="1" applyAlignment="1">
      <alignment horizontal="left" vertical="center" indent="1" readingOrder="2"/>
    </xf>
    <xf numFmtId="0" fontId="22" fillId="0" borderId="15" xfId="0" applyFont="1" applyBorder="1" applyAlignment="1">
      <alignment horizontal="right" vertical="center" indent="1" shrinkToFit="1" readingOrder="2"/>
    </xf>
    <xf numFmtId="0" fontId="22" fillId="7" borderId="40" xfId="0" applyFont="1" applyFill="1" applyBorder="1" applyAlignment="1">
      <alignment horizontal="right" vertical="center" indent="1" shrinkToFit="1" readingOrder="2"/>
    </xf>
    <xf numFmtId="168" fontId="22" fillId="7" borderId="40" xfId="0" applyNumberFormat="1" applyFont="1" applyFill="1" applyBorder="1" applyAlignment="1">
      <alignment horizontal="left" vertical="center" indent="1" readingOrder="2"/>
    </xf>
    <xf numFmtId="0" fontId="22" fillId="3" borderId="20" xfId="0" applyFont="1" applyFill="1" applyBorder="1" applyAlignment="1">
      <alignment horizontal="right" vertical="center" indent="1" shrinkToFit="1" readingOrder="2"/>
    </xf>
    <xf numFmtId="168" fontId="26" fillId="5" borderId="42" xfId="0" applyNumberFormat="1" applyFont="1" applyFill="1" applyBorder="1" applyAlignment="1">
      <alignment horizontal="left" vertical="center" indent="1" readingOrder="2"/>
    </xf>
    <xf numFmtId="168" fontId="26" fillId="5" borderId="46" xfId="0" applyNumberFormat="1" applyFont="1" applyFill="1" applyBorder="1" applyAlignment="1">
      <alignment horizontal="left" vertical="center" indent="1" readingOrder="2"/>
    </xf>
    <xf numFmtId="168" fontId="22" fillId="0" borderId="22" xfId="0" applyNumberFormat="1" applyFont="1" applyBorder="1" applyAlignment="1">
      <alignment horizontal="left" vertical="center" indent="1" readingOrder="2"/>
    </xf>
    <xf numFmtId="0" fontId="26" fillId="5" borderId="40" xfId="0" applyFont="1" applyFill="1" applyBorder="1" applyAlignment="1">
      <alignment horizontal="center" vertical="center" readingOrder="2"/>
    </xf>
    <xf numFmtId="0" fontId="26" fillId="5" borderId="29" xfId="0" applyFont="1" applyFill="1" applyBorder="1" applyAlignment="1">
      <alignment horizontal="center" vertical="center" readingOrder="2"/>
    </xf>
    <xf numFmtId="0" fontId="26" fillId="5" borderId="4" xfId="0" applyFont="1" applyFill="1" applyBorder="1" applyAlignment="1">
      <alignment horizontal="center" vertical="center" readingOrder="2"/>
    </xf>
    <xf numFmtId="0" fontId="22" fillId="3" borderId="17" xfId="0" applyFont="1" applyFill="1" applyBorder="1" applyAlignment="1">
      <alignment horizontal="right" vertical="center" indent="1" shrinkToFit="1" readingOrder="2"/>
    </xf>
    <xf numFmtId="168" fontId="22" fillId="3" borderId="22" xfId="0" applyNumberFormat="1" applyFont="1" applyFill="1" applyBorder="1" applyAlignment="1">
      <alignment horizontal="left" vertical="center" indent="1" readingOrder="2"/>
    </xf>
    <xf numFmtId="0" fontId="20" fillId="0" borderId="43" xfId="0" applyFont="1" applyBorder="1" applyAlignment="1">
      <alignment horizontal="right" vertical="center" readingOrder="2"/>
    </xf>
    <xf numFmtId="0" fontId="22" fillId="0" borderId="11" xfId="0" applyFont="1" applyBorder="1" applyAlignment="1">
      <alignment horizontal="right" vertical="center" indent="1" shrinkToFit="1" readingOrder="2"/>
    </xf>
    <xf numFmtId="168" fontId="22" fillId="0" borderId="43" xfId="0" applyNumberFormat="1" applyFont="1" applyBorder="1" applyAlignment="1">
      <alignment horizontal="left" vertical="center" indent="1" readingOrder="2"/>
    </xf>
    <xf numFmtId="0" fontId="22" fillId="7" borderId="50" xfId="0" applyFont="1" applyFill="1" applyBorder="1" applyAlignment="1">
      <alignment horizontal="right" vertical="center" indent="1" shrinkToFit="1" readingOrder="2"/>
    </xf>
    <xf numFmtId="168" fontId="22" fillId="7" borderId="66" xfId="0" applyNumberFormat="1" applyFont="1" applyFill="1" applyBorder="1" applyAlignment="1">
      <alignment horizontal="left" vertical="center" indent="1" readingOrder="2"/>
    </xf>
    <xf numFmtId="0" fontId="22" fillId="0" borderId="28" xfId="0" applyFont="1" applyBorder="1" applyAlignment="1">
      <alignment horizontal="right" vertical="center" indent="1" shrinkToFit="1" readingOrder="2"/>
    </xf>
    <xf numFmtId="168" fontId="22" fillId="0" borderId="34" xfId="0" applyNumberFormat="1" applyFont="1" applyBorder="1" applyAlignment="1">
      <alignment horizontal="left" vertical="center" indent="1" readingOrder="2"/>
    </xf>
    <xf numFmtId="0" fontId="22" fillId="7" borderId="7" xfId="0" applyFont="1" applyFill="1" applyBorder="1" applyAlignment="1">
      <alignment horizontal="right" vertical="center" indent="1" shrinkToFit="1" readingOrder="2"/>
    </xf>
    <xf numFmtId="168" fontId="22" fillId="7" borderId="43" xfId="0" applyNumberFormat="1" applyFont="1" applyFill="1" applyBorder="1" applyAlignment="1">
      <alignment horizontal="left" vertical="center" indent="1" readingOrder="2"/>
    </xf>
    <xf numFmtId="168" fontId="26" fillId="5" borderId="41" xfId="0" applyNumberFormat="1" applyFont="1" applyFill="1" applyBorder="1" applyAlignment="1">
      <alignment horizontal="left" vertical="center" indent="1" readingOrder="2"/>
    </xf>
    <xf numFmtId="168" fontId="26" fillId="5" borderId="29" xfId="0" applyNumberFormat="1" applyFont="1" applyFill="1" applyBorder="1" applyAlignment="1">
      <alignment horizontal="left" vertical="center" indent="1" readingOrder="2"/>
    </xf>
    <xf numFmtId="168" fontId="26" fillId="5" borderId="4" xfId="0" applyNumberFormat="1" applyFont="1" applyFill="1" applyBorder="1" applyAlignment="1">
      <alignment horizontal="left" vertical="center" indent="1" readingOrder="2"/>
    </xf>
    <xf numFmtId="0" fontId="26" fillId="5" borderId="48" xfId="0" applyFont="1" applyFill="1" applyBorder="1" applyAlignment="1">
      <alignment horizontal="right" vertical="center" indent="1" readingOrder="2"/>
    </xf>
    <xf numFmtId="0" fontId="26" fillId="5" borderId="38" xfId="0" applyFont="1" applyFill="1" applyBorder="1" applyAlignment="1">
      <alignment horizontal="center" vertical="center" readingOrder="2"/>
    </xf>
    <xf numFmtId="0" fontId="26" fillId="5" borderId="26" xfId="0" applyFont="1" applyFill="1" applyBorder="1" applyAlignment="1">
      <alignment horizontal="center" vertical="center" readingOrder="2"/>
    </xf>
    <xf numFmtId="0" fontId="28" fillId="0" borderId="43" xfId="0" applyFont="1" applyBorder="1" applyAlignment="1">
      <alignment horizontal="right" vertical="center" readingOrder="2"/>
    </xf>
    <xf numFmtId="0" fontId="22" fillId="0" borderId="49" xfId="0" applyFont="1" applyBorder="1" applyAlignment="1">
      <alignment horizontal="right" vertical="center" indent="1" shrinkToFit="1" readingOrder="2"/>
    </xf>
    <xf numFmtId="168" fontId="22" fillId="0" borderId="67" xfId="0" applyNumberFormat="1" applyFont="1" applyBorder="1" applyAlignment="1">
      <alignment horizontal="left" vertical="center" indent="1" readingOrder="2"/>
    </xf>
    <xf numFmtId="168" fontId="22" fillId="0" borderId="49" xfId="0" applyNumberFormat="1" applyFont="1" applyBorder="1" applyAlignment="1">
      <alignment horizontal="left" vertical="center" indent="1" readingOrder="2"/>
    </xf>
    <xf numFmtId="0" fontId="22" fillId="0" borderId="17" xfId="0" applyFont="1" applyBorder="1" applyAlignment="1">
      <alignment horizontal="center" vertical="center" readingOrder="2"/>
    </xf>
    <xf numFmtId="168" fontId="22" fillId="7" borderId="68" xfId="0" applyNumberFormat="1" applyFont="1" applyFill="1" applyBorder="1" applyAlignment="1">
      <alignment horizontal="left" vertical="center" indent="1" readingOrder="2"/>
    </xf>
    <xf numFmtId="168" fontId="22" fillId="7" borderId="31" xfId="0" applyNumberFormat="1" applyFont="1" applyFill="1" applyBorder="1" applyAlignment="1">
      <alignment horizontal="left" vertical="center" indent="1" readingOrder="2"/>
    </xf>
    <xf numFmtId="0" fontId="22" fillId="0" borderId="43" xfId="0" applyFont="1" applyBorder="1" applyAlignment="1">
      <alignment horizontal="right" vertical="center" indent="1" shrinkToFit="1" readingOrder="2"/>
    </xf>
    <xf numFmtId="168" fontId="22" fillId="0" borderId="40" xfId="0" applyNumberFormat="1" applyFont="1" applyBorder="1" applyAlignment="1">
      <alignment horizontal="left" vertical="center" indent="1" readingOrder="2"/>
    </xf>
    <xf numFmtId="168" fontId="22" fillId="0" borderId="69" xfId="0" applyNumberFormat="1" applyFont="1" applyBorder="1" applyAlignment="1">
      <alignment horizontal="left" vertical="center" indent="1" readingOrder="2"/>
    </xf>
    <xf numFmtId="168" fontId="22" fillId="0" borderId="35" xfId="0" applyNumberFormat="1" applyFont="1" applyBorder="1" applyAlignment="1">
      <alignment horizontal="left" vertical="center" indent="1" readingOrder="2"/>
    </xf>
    <xf numFmtId="168" fontId="26" fillId="5" borderId="26" xfId="0" applyNumberFormat="1" applyFont="1" applyFill="1" applyBorder="1" applyAlignment="1">
      <alignment horizontal="left" vertical="center" indent="1" readingOrder="2"/>
    </xf>
    <xf numFmtId="168" fontId="22" fillId="4" borderId="17" xfId="0" applyNumberFormat="1" applyFont="1" applyFill="1" applyBorder="1" applyAlignment="1">
      <alignment horizontal="left" vertical="center" indent="1" readingOrder="2"/>
    </xf>
    <xf numFmtId="0" fontId="22" fillId="0" borderId="18" xfId="0" applyFont="1" applyBorder="1" applyAlignment="1">
      <alignment horizontal="right" vertical="center" indent="1" shrinkToFit="1" readingOrder="2"/>
    </xf>
    <xf numFmtId="0" fontId="22" fillId="0" borderId="37" xfId="0" applyFont="1" applyBorder="1" applyAlignment="1">
      <alignment horizontal="right" vertical="center" indent="1" shrinkToFit="1" readingOrder="2"/>
    </xf>
    <xf numFmtId="0" fontId="22" fillId="0" borderId="19" xfId="0" applyFont="1" applyBorder="1" applyAlignment="1">
      <alignment horizontal="right" vertical="center" indent="1" shrinkToFit="1" readingOrder="2"/>
    </xf>
    <xf numFmtId="168" fontId="22" fillId="4" borderId="0" xfId="0" applyNumberFormat="1" applyFont="1" applyFill="1" applyAlignment="1">
      <alignment horizontal="left" vertical="center" indent="1" readingOrder="2"/>
    </xf>
    <xf numFmtId="0" fontId="22" fillId="0" borderId="40" xfId="0" applyFont="1" applyBorder="1" applyAlignment="1">
      <alignment horizontal="right" vertical="center" indent="1" shrinkToFit="1" readingOrder="2"/>
    </xf>
    <xf numFmtId="0" fontId="22" fillId="7" borderId="31" xfId="0" applyFont="1" applyFill="1" applyBorder="1" applyAlignment="1">
      <alignment horizontal="right" vertical="center" indent="1" shrinkToFit="1" readingOrder="2"/>
    </xf>
    <xf numFmtId="168" fontId="22" fillId="7" borderId="28" xfId="0" applyNumberFormat="1" applyFont="1" applyFill="1" applyBorder="1" applyAlignment="1">
      <alignment horizontal="left" vertical="center" indent="1" readingOrder="2"/>
    </xf>
    <xf numFmtId="0" fontId="22" fillId="0" borderId="22" xfId="0" applyFont="1" applyBorder="1" applyAlignment="1">
      <alignment horizontal="right" vertical="center" indent="1" readingOrder="2"/>
    </xf>
    <xf numFmtId="0" fontId="22" fillId="7" borderId="51" xfId="0" applyFont="1" applyFill="1" applyBorder="1" applyAlignment="1">
      <alignment horizontal="right" vertical="center" indent="1" shrinkToFit="1" readingOrder="2"/>
    </xf>
    <xf numFmtId="168" fontId="22" fillId="7" borderId="52" xfId="0" applyNumberFormat="1" applyFont="1" applyFill="1" applyBorder="1" applyAlignment="1">
      <alignment horizontal="left" vertical="center" indent="1" readingOrder="2"/>
    </xf>
    <xf numFmtId="168" fontId="26" fillId="5" borderId="5" xfId="0" applyNumberFormat="1" applyFont="1" applyFill="1" applyBorder="1" applyAlignment="1">
      <alignment horizontal="left" vertical="center" indent="1" readingOrder="2"/>
    </xf>
    <xf numFmtId="0" fontId="22" fillId="4" borderId="20" xfId="0" applyFont="1" applyFill="1" applyBorder="1" applyAlignment="1">
      <alignment horizontal="right" vertical="center" indent="1" readingOrder="2"/>
    </xf>
    <xf numFmtId="168" fontId="22" fillId="4" borderId="20" xfId="0" applyNumberFormat="1" applyFont="1" applyFill="1" applyBorder="1" applyAlignment="1">
      <alignment horizontal="left" vertical="center" indent="1" readingOrder="2"/>
    </xf>
    <xf numFmtId="0" fontId="21" fillId="5" borderId="2" xfId="0" applyFont="1" applyFill="1" applyBorder="1" applyAlignment="1">
      <alignment horizontal="right" vertical="center" wrapText="1" indent="1" readingOrder="2"/>
    </xf>
    <xf numFmtId="0" fontId="21" fillId="5" borderId="57" xfId="0" applyFont="1" applyFill="1" applyBorder="1" applyAlignment="1">
      <alignment horizontal="right" vertical="center" wrapText="1" indent="1" readingOrder="2"/>
    </xf>
    <xf numFmtId="0" fontId="21" fillId="5" borderId="61" xfId="0" applyFont="1" applyFill="1" applyBorder="1" applyAlignment="1">
      <alignment horizontal="right" vertical="center" wrapText="1" indent="1" shrinkToFit="1" readingOrder="2"/>
    </xf>
    <xf numFmtId="0" fontId="21" fillId="5" borderId="63" xfId="0" applyFont="1" applyFill="1" applyBorder="1" applyAlignment="1">
      <alignment horizontal="right" vertical="center" wrapText="1" indent="1" shrinkToFit="1" readingOrder="2"/>
    </xf>
    <xf numFmtId="0" fontId="0" fillId="0" borderId="7" xfId="0" applyBorder="1" applyAlignment="1">
      <alignment horizontal="right" readingOrder="2"/>
    </xf>
    <xf numFmtId="0" fontId="0" fillId="0" borderId="5" xfId="0" applyBorder="1" applyAlignment="1">
      <alignment horizontal="right" readingOrder="2"/>
    </xf>
    <xf numFmtId="0" fontId="0" fillId="0" borderId="0" xfId="0" applyAlignment="1">
      <alignment horizontal="right" readingOrder="2"/>
    </xf>
    <xf numFmtId="166" fontId="22" fillId="6" borderId="6" xfId="1" applyFont="1" applyFill="1" applyBorder="1" applyAlignment="1">
      <alignment horizontal="right" vertical="center" indent="1" readingOrder="2"/>
    </xf>
    <xf numFmtId="166" fontId="22" fillId="7" borderId="8" xfId="1" applyFont="1" applyFill="1" applyBorder="1" applyAlignment="1">
      <alignment horizontal="right" vertical="center" indent="1" readingOrder="2"/>
    </xf>
    <xf numFmtId="166" fontId="24" fillId="8" borderId="5" xfId="1" applyFont="1" applyFill="1" applyBorder="1" applyAlignment="1">
      <alignment horizontal="right" vertical="center" indent="1" readingOrder="2"/>
    </xf>
    <xf numFmtId="166" fontId="20" fillId="6" borderId="0" xfId="1" applyFont="1" applyFill="1" applyAlignment="1">
      <alignment horizontal="right" vertical="center" indent="1" readingOrder="2"/>
    </xf>
    <xf numFmtId="166" fontId="20" fillId="7" borderId="8" xfId="1" applyFont="1" applyFill="1" applyBorder="1" applyAlignment="1">
      <alignment horizontal="right" vertical="center" indent="1" readingOrder="2"/>
    </xf>
    <xf numFmtId="166" fontId="23" fillId="8" borderId="12" xfId="1" applyFont="1" applyFill="1" applyBorder="1" applyAlignment="1">
      <alignment horizontal="right" vertical="center" indent="1" readingOrder="2"/>
    </xf>
    <xf numFmtId="166" fontId="20" fillId="6" borderId="62" xfId="1" applyFont="1" applyFill="1" applyBorder="1">
      <alignment horizontal="right" vertical="center" indent="1"/>
    </xf>
    <xf numFmtId="166" fontId="20" fillId="7" borderId="60" xfId="1" applyFont="1" applyFill="1" applyBorder="1">
      <alignment horizontal="right" vertical="center" indent="1"/>
    </xf>
    <xf numFmtId="166" fontId="23" fillId="8" borderId="59" xfId="1" applyFont="1" applyFill="1" applyBorder="1">
      <alignment horizontal="right" vertical="center" indent="1"/>
    </xf>
    <xf numFmtId="166" fontId="0" fillId="6" borderId="64" xfId="1" applyFont="1" applyFill="1" applyBorder="1">
      <alignment horizontal="right" vertical="center" indent="1"/>
    </xf>
    <xf numFmtId="166" fontId="0" fillId="7" borderId="0" xfId="1" applyFont="1" applyFill="1">
      <alignment horizontal="right" vertical="center" indent="1"/>
    </xf>
    <xf numFmtId="166" fontId="25" fillId="8" borderId="58" xfId="1" applyFont="1" applyFill="1" applyBorder="1">
      <alignment horizontal="right" vertical="center" indent="1"/>
    </xf>
    <xf numFmtId="0" fontId="28" fillId="0" borderId="11" xfId="0" applyFont="1" applyBorder="1" applyAlignment="1">
      <alignment horizontal="right" vertical="center" readingOrder="2"/>
    </xf>
    <xf numFmtId="0" fontId="28" fillId="0" borderId="0" xfId="0" applyFont="1" applyAlignment="1">
      <alignment horizontal="right" vertical="center" readingOrder="2"/>
    </xf>
    <xf numFmtId="0" fontId="28" fillId="0" borderId="7" xfId="0" applyFont="1" applyBorder="1" applyAlignment="1">
      <alignment horizontal="right" vertical="center" readingOrder="2"/>
    </xf>
    <xf numFmtId="0" fontId="20" fillId="0" borderId="1" xfId="0" applyFont="1" applyBorder="1" applyAlignment="1">
      <alignment horizontal="right" vertical="center" readingOrder="2"/>
    </xf>
    <xf numFmtId="0" fontId="29" fillId="4" borderId="0" xfId="0" applyFont="1" applyFill="1" applyAlignment="1">
      <alignment horizontal="right" vertical="center" indent="1" readingOrder="2"/>
    </xf>
    <xf numFmtId="0" fontId="24" fillId="8" borderId="5" xfId="0" applyFont="1" applyFill="1" applyBorder="1" applyAlignment="1">
      <alignment horizontal="right" vertical="center" wrapText="1" indent="1" readingOrder="2"/>
    </xf>
    <xf numFmtId="0" fontId="24" fillId="8" borderId="10" xfId="0" applyFont="1" applyFill="1" applyBorder="1" applyAlignment="1">
      <alignment horizontal="right" vertical="center" wrapText="1" indent="1" readingOrder="2"/>
    </xf>
    <xf numFmtId="0" fontId="20" fillId="6" borderId="55" xfId="0" applyFont="1" applyFill="1" applyBorder="1" applyAlignment="1">
      <alignment horizontal="right" vertical="center" wrapText="1" indent="1" readingOrder="2"/>
    </xf>
    <xf numFmtId="0" fontId="20" fillId="6" borderId="56" xfId="0" applyFont="1" applyFill="1" applyBorder="1" applyAlignment="1">
      <alignment horizontal="right" vertical="center" wrapText="1" indent="1" readingOrder="2"/>
    </xf>
    <xf numFmtId="0" fontId="20" fillId="7" borderId="53" xfId="0" applyFont="1" applyFill="1" applyBorder="1" applyAlignment="1">
      <alignment horizontal="right" vertical="center" wrapText="1" indent="1" readingOrder="2"/>
    </xf>
    <xf numFmtId="0" fontId="20" fillId="7" borderId="54" xfId="0" applyFont="1" applyFill="1" applyBorder="1" applyAlignment="1">
      <alignment horizontal="right" vertical="center" wrapText="1" indent="1" readingOrder="2"/>
    </xf>
    <xf numFmtId="0" fontId="23" fillId="8" borderId="5" xfId="0" applyFont="1" applyFill="1" applyBorder="1" applyAlignment="1">
      <alignment horizontal="right" vertical="center" wrapText="1" indent="1" readingOrder="2"/>
    </xf>
    <xf numFmtId="0" fontId="23" fillId="8" borderId="10" xfId="0" applyFont="1" applyFill="1" applyBorder="1" applyAlignment="1">
      <alignment horizontal="right" vertical="center" wrapText="1" indent="1" readingOrder="2"/>
    </xf>
    <xf numFmtId="0" fontId="21" fillId="5" borderId="13" xfId="0" applyFont="1" applyFill="1" applyBorder="1" applyAlignment="1">
      <alignment horizontal="right" vertical="center" wrapText="1" indent="1" shrinkToFit="1" readingOrder="2"/>
    </xf>
    <xf numFmtId="0" fontId="21" fillId="5" borderId="0" xfId="0" applyFont="1" applyFill="1" applyAlignment="1">
      <alignment horizontal="right" vertical="center" wrapText="1" indent="1" shrinkToFit="1" readingOrder="2"/>
    </xf>
    <xf numFmtId="0" fontId="21" fillId="5" borderId="1" xfId="0" applyFont="1" applyFill="1" applyBorder="1" applyAlignment="1">
      <alignment horizontal="right" vertical="center" wrapText="1" indent="1" shrinkToFit="1" readingOrder="2"/>
    </xf>
    <xf numFmtId="0" fontId="21" fillId="5" borderId="2" xfId="0" applyFont="1" applyFill="1" applyBorder="1" applyAlignment="1">
      <alignment horizontal="right" vertical="center" wrapText="1" indent="1" shrinkToFit="1" readingOrder="2"/>
    </xf>
    <xf numFmtId="0" fontId="21" fillId="5" borderId="14" xfId="0" applyFont="1" applyFill="1" applyBorder="1" applyAlignment="1">
      <alignment horizontal="right" vertical="center" wrapText="1" indent="1" shrinkToFit="1" readingOrder="2"/>
    </xf>
    <xf numFmtId="0" fontId="22" fillId="6" borderId="6" xfId="0" applyFont="1" applyFill="1" applyBorder="1" applyAlignment="1">
      <alignment horizontal="right" vertical="center" wrapText="1" indent="1" readingOrder="2"/>
    </xf>
    <xf numFmtId="0" fontId="22" fillId="6" borderId="9" xfId="0" applyFont="1" applyFill="1" applyBorder="1" applyAlignment="1">
      <alignment horizontal="right" vertical="center" wrapText="1" indent="1" readingOrder="2"/>
    </xf>
    <xf numFmtId="0" fontId="22" fillId="7" borderId="53" xfId="0" applyFont="1" applyFill="1" applyBorder="1" applyAlignment="1">
      <alignment horizontal="right" vertical="center" wrapText="1" indent="1" readingOrder="2"/>
    </xf>
    <xf numFmtId="0" fontId="22" fillId="7" borderId="54" xfId="0" applyFont="1" applyFill="1" applyBorder="1" applyAlignment="1">
      <alignment horizontal="right" vertical="center" wrapText="1" indent="1" readingOrder="2"/>
    </xf>
    <xf numFmtId="0" fontId="24" fillId="8" borderId="5" xfId="0" applyFont="1" applyFill="1" applyBorder="1" applyAlignment="1">
      <alignment horizontal="left" vertical="center" indent="1" shrinkToFit="1" readingOrder="2"/>
    </xf>
    <xf numFmtId="0" fontId="24" fillId="8" borderId="10" xfId="0" applyFont="1" applyFill="1" applyBorder="1" applyAlignment="1">
      <alignment horizontal="left" vertical="center" indent="1" shrinkToFit="1" readingOrder="2"/>
    </xf>
    <xf numFmtId="0" fontId="22" fillId="6" borderId="6" xfId="0" applyFont="1" applyFill="1" applyBorder="1" applyAlignment="1">
      <alignment horizontal="right" vertical="center" indent="1" shrinkToFit="1" readingOrder="2"/>
    </xf>
    <xf numFmtId="0" fontId="22" fillId="6" borderId="9" xfId="0" applyFont="1" applyFill="1" applyBorder="1" applyAlignment="1">
      <alignment horizontal="right" vertical="center" indent="1" shrinkToFit="1" readingOrder="2"/>
    </xf>
    <xf numFmtId="0" fontId="22" fillId="7" borderId="53" xfId="0" applyFont="1" applyFill="1" applyBorder="1" applyAlignment="1">
      <alignment horizontal="right" vertical="center" indent="1" shrinkToFit="1" readingOrder="2"/>
    </xf>
    <xf numFmtId="0" fontId="22" fillId="7" borderId="54" xfId="0" applyFont="1" applyFill="1" applyBorder="1" applyAlignment="1">
      <alignment horizontal="right" vertical="center" indent="1" shrinkToFit="1" readingOrder="2"/>
    </xf>
    <xf numFmtId="0" fontId="22" fillId="6" borderId="55" xfId="0" applyFont="1" applyFill="1" applyBorder="1" applyAlignment="1">
      <alignment horizontal="right" vertical="center" indent="1" shrinkToFit="1" readingOrder="2"/>
    </xf>
    <xf numFmtId="0" fontId="22" fillId="6" borderId="56" xfId="0" applyFont="1" applyFill="1" applyBorder="1" applyAlignment="1">
      <alignment horizontal="right" vertical="center" indent="1" shrinkToFit="1" readingOrder="2"/>
    </xf>
  </cellXfs>
  <cellStyles count="47">
    <cellStyle name="20% - تمييز1" xfId="24" builtinId="30" customBuiltin="1"/>
    <cellStyle name="20% - تمييز2" xfId="28" builtinId="34" customBuiltin="1"/>
    <cellStyle name="20% - تمييز3" xfId="32" builtinId="38" customBuiltin="1"/>
    <cellStyle name="20% - تمييز4" xfId="36" builtinId="42" customBuiltin="1"/>
    <cellStyle name="20% - تمييز5" xfId="40" builtinId="46" customBuiltin="1"/>
    <cellStyle name="20% - تمييز6" xfId="44" builtinId="50" customBuiltin="1"/>
    <cellStyle name="40% - تمييز1" xfId="25" builtinId="31" customBuiltin="1"/>
    <cellStyle name="40% - تمييز2" xfId="29" builtinId="35" customBuiltin="1"/>
    <cellStyle name="40% - تمييز3" xfId="33" builtinId="39" customBuiltin="1"/>
    <cellStyle name="40% - تمييز4" xfId="37" builtinId="43" customBuiltin="1"/>
    <cellStyle name="40% - تمييز5" xfId="41" builtinId="47" customBuiltin="1"/>
    <cellStyle name="40% - تمييز6" xfId="45" builtinId="51" customBuiltin="1"/>
    <cellStyle name="60% - تمييز1" xfId="26" builtinId="32" customBuiltin="1"/>
    <cellStyle name="60% - تمييز2" xfId="30" builtinId="36" customBuiltin="1"/>
    <cellStyle name="60% - تمييز3" xfId="34" builtinId="40" customBuiltin="1"/>
    <cellStyle name="60% - تمييز4" xfId="38" builtinId="44" customBuiltin="1"/>
    <cellStyle name="60% - تمييز5" xfId="42" builtinId="48" customBuiltin="1"/>
    <cellStyle name="60% - تمييز6" xfId="46" builtinId="52" customBuiltin="1"/>
    <cellStyle name="Comma" xfId="2" builtinId="3" customBuiltin="1"/>
    <cellStyle name="Comma [0]" xfId="3" builtinId="6" customBuiltin="1"/>
    <cellStyle name="Currency" xfId="1" builtinId="4" customBuiltin="1"/>
    <cellStyle name="Currency [0]" xfId="4" builtinId="7" customBuiltin="1"/>
    <cellStyle name="Normal" xfId="0" builtinId="0" customBuiltin="1"/>
    <cellStyle name="Percent" xfId="5" builtinId="5" customBuiltin="1"/>
    <cellStyle name="إخراج" xfId="15" builtinId="21" customBuiltin="1"/>
    <cellStyle name="إدخال" xfId="14" builtinId="20" customBuiltin="1"/>
    <cellStyle name="الإجمالي" xfId="22" builtinId="25" customBuiltin="1"/>
    <cellStyle name="تمييز1" xfId="23" builtinId="29" customBuiltin="1"/>
    <cellStyle name="تمييز2" xfId="27" builtinId="33" customBuiltin="1"/>
    <cellStyle name="تمييز3" xfId="31" builtinId="37" customBuiltin="1"/>
    <cellStyle name="تمييز4" xfId="35" builtinId="41" customBuiltin="1"/>
    <cellStyle name="تمييز5" xfId="39" builtinId="45" customBuiltin="1"/>
    <cellStyle name="تمييز6" xfId="43" builtinId="49" customBuiltin="1"/>
    <cellStyle name="جيد" xfId="11" builtinId="26" customBuiltin="1"/>
    <cellStyle name="حساب" xfId="16" builtinId="22" customBuiltin="1"/>
    <cellStyle name="خلية تدقيق" xfId="18" builtinId="23" customBuiltin="1"/>
    <cellStyle name="خلية مرتبطة" xfId="17" builtinId="24" customBuiltin="1"/>
    <cellStyle name="سيئ" xfId="12" builtinId="27" customBuiltin="1"/>
    <cellStyle name="عنوان" xfId="6" builtinId="15" customBuiltin="1"/>
    <cellStyle name="عنوان 1" xfId="7" builtinId="16" customBuiltin="1"/>
    <cellStyle name="عنوان 2" xfId="8" builtinId="17" customBuiltin="1"/>
    <cellStyle name="عنوان 3" xfId="9" builtinId="18" customBuiltin="1"/>
    <cellStyle name="عنوان 4" xfId="10" builtinId="19" customBuiltin="1"/>
    <cellStyle name="محايد" xfId="13" builtinId="28" customBuiltin="1"/>
    <cellStyle name="ملاحظة" xfId="20" builtinId="10" customBuiltin="1"/>
    <cellStyle name="نص تحذير" xfId="19" builtinId="11" customBuiltin="1"/>
    <cellStyle name="نص توضيحي" xfId="21" builtinId="53" customBuiltin="1"/>
  </cellStyles>
  <dxfs count="162">
    <dxf>
      <font>
        <b val="0"/>
        <i val="0"/>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dxf>
    <dxf>
      <font>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dxf>
    <dxf>
      <font>
        <b val="0"/>
        <i val="0"/>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dxf>
    <dxf>
      <font>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dxf>
    <dxf>
      <font>
        <b/>
        <i val="0"/>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dxf>
    <dxf>
      <font>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border outline="0">
        <left style="medium">
          <color theme="4" tint="0.79998168889431442"/>
        </left>
      </border>
    </dxf>
    <dxf>
      <font>
        <b val="0"/>
        <i val="0"/>
        <strike val="0"/>
        <outline val="0"/>
        <shadow val="0"/>
        <u val="none"/>
        <vertAlign val="baseline"/>
        <sz val="10"/>
        <color theme="3"/>
        <name val="Tahoma"/>
        <scheme val="none"/>
      </font>
      <alignment horizontal="right" vertical="center" textRotation="0" wrapText="0" indent="1" justifyLastLine="0" shrinkToFit="0" readingOrder="2"/>
    </dxf>
    <dxf>
      <font>
        <strike val="0"/>
        <outline val="0"/>
        <shadow val="0"/>
        <u val="none"/>
        <vertAlign val="baseline"/>
        <sz val="10"/>
        <color theme="3"/>
        <name val="Tahoma"/>
        <scheme val="none"/>
      </font>
      <alignment horizontal="right" vertical="center" textRotation="0" wrapText="0" indent="1" justifyLastLine="0" shrinkToFit="1" readingOrder="2"/>
    </dxf>
    <dxf>
      <font>
        <strike val="0"/>
        <outline val="0"/>
        <shadow val="0"/>
        <u val="none"/>
        <vertAlign val="baseline"/>
        <sz val="10"/>
        <color theme="3"/>
        <name val="Tahoma"/>
        <scheme val="none"/>
      </font>
      <fill>
        <patternFill patternType="solid">
          <fgColor indexed="64"/>
          <bgColor theme="4"/>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outline="0">
        <left style="medium">
          <color theme="4" tint="0.79998168889431442"/>
        </left>
        <right style="thin">
          <color theme="4" tint="0.39994506668294322"/>
        </right>
      </border>
    </dxf>
    <dxf>
      <font>
        <b val="0"/>
        <i val="0"/>
        <strike val="0"/>
        <outline val="0"/>
        <shadow val="0"/>
        <u val="none"/>
        <vertAlign val="baseline"/>
        <sz val="10"/>
        <color theme="3"/>
        <name val="Tahoma"/>
        <scheme val="none"/>
      </font>
      <fill>
        <patternFill patternType="solid">
          <fgColor indexed="64"/>
          <bgColor theme="4"/>
        </patternFill>
      </fill>
      <alignment horizontal="righ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alignment horizontal="right" vertical="center" textRotation="0" wrapText="0" indent="1" justifyLastLine="0" shrinkToFit="1"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fill>
        <patternFill patternType="solid">
          <fgColor indexed="64"/>
          <bgColor theme="4"/>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alignment horizontal="left" vertical="center" textRotation="0" indent="0" justifyLastLine="0" readingOrder="0"/>
    </dxf>
    <dxf>
      <font>
        <strike val="0"/>
        <outline val="0"/>
        <shadow val="0"/>
        <u val="none"/>
        <vertAlign val="baseline"/>
        <sz val="10"/>
        <color theme="3"/>
        <name val="Tahoma"/>
        <scheme val="none"/>
      </font>
      <alignment horizontal="left" vertical="center" textRotation="0" indent="0" justifyLastLine="0" readingOrder="0"/>
    </dxf>
    <dxf>
      <font>
        <b val="0"/>
        <i val="0"/>
        <strike val="0"/>
        <condense val="0"/>
        <extend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right style="medium">
          <color theme="3"/>
        </right>
        <top style="medium">
          <color theme="3"/>
        </top>
        <bottom style="medium">
          <color theme="3"/>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6" tint="0.79998168889431442"/>
        </right>
        <top/>
        <bottom/>
      </border>
    </dxf>
    <dxf>
      <font>
        <b val="0"/>
        <i val="0"/>
        <strike val="0"/>
        <condense val="0"/>
        <extend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right style="medium">
          <color theme="4" tint="0.79998168889431442"/>
        </right>
        <top style="medium">
          <color theme="3"/>
        </top>
        <bottom style="medium">
          <color theme="3"/>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5117038483843"/>
        </right>
        <top/>
        <bottom/>
      </border>
    </dxf>
    <dxf>
      <font>
        <b val="0"/>
        <i val="0"/>
        <strike val="0"/>
        <condense val="0"/>
        <extend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style="medium">
          <color theme="3"/>
        </top>
        <bottom style="medium">
          <color theme="3"/>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Tahoma"/>
        <scheme val="none"/>
      </font>
      <fill>
        <patternFill patternType="solid">
          <fgColor indexed="64"/>
          <bgColor theme="3"/>
        </patternFill>
      </fill>
      <alignment horizontal="right" vertical="center" textRotation="0" wrapText="0" indent="1" justifyLastLine="0" shrinkToFit="0" readingOrder="2"/>
      <border diagonalUp="0" diagonalDown="0" outline="0">
        <left style="medium">
          <color theme="3"/>
        </left>
        <right style="medium">
          <color theme="6" tint="0.79998168889431442"/>
        </right>
        <top style="medium">
          <color theme="3"/>
        </top>
        <bottom style="medium">
          <color theme="3"/>
        </bottom>
      </border>
    </dxf>
    <dxf>
      <font>
        <strike val="0"/>
        <outline val="0"/>
        <shadow val="0"/>
        <u val="none"/>
        <vertAlign val="baseline"/>
        <sz val="10"/>
        <color theme="3"/>
        <name val="Tahoma"/>
        <scheme val="none"/>
      </font>
      <fill>
        <patternFill patternType="none">
          <fgColor indexed="64"/>
          <bgColor indexed="65"/>
        </patternFill>
      </fill>
      <alignment horizontal="right" vertical="center" textRotation="0" wrapText="0" indent="1" justifyLastLine="0" shrinkToFit="1" readingOrder="2"/>
      <border diagonalUp="0" diagonalDown="0" outline="0">
        <left/>
        <right style="medium">
          <color theme="6" tint="0.79998168889431442"/>
        </right>
        <top/>
        <bottom/>
      </border>
    </dxf>
    <dxf>
      <border>
        <top style="medium">
          <color theme="3"/>
        </top>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border>
        <bottom style="medium">
          <color theme="3"/>
        </bottom>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4" tint="0.79998168889431442"/>
        </left>
        <right style="medium">
          <color theme="3"/>
        </right>
        <top style="medium">
          <color theme="3"/>
        </top>
        <bottom style="medium">
          <color theme="6" tint="0.79998168889431442"/>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4" tint="0.79998168889431442"/>
        </right>
        <top style="medium">
          <color theme="3"/>
        </top>
        <bottom style="medium">
          <color theme="3"/>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4" tint="0.79998168889431442"/>
        </right>
        <top style="medium">
          <color theme="3"/>
        </top>
        <bottom style="medium">
          <color theme="3"/>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4" tint="0.79998168889431442"/>
        </right>
        <top/>
        <bottom/>
      </border>
    </dxf>
    <dxf>
      <font>
        <b val="0"/>
        <i val="0"/>
        <strike val="0"/>
        <outline val="0"/>
        <shadow val="0"/>
        <u val="none"/>
        <vertAlign val="baseline"/>
        <sz val="10"/>
        <color theme="4"/>
        <name val="Tahoma"/>
        <scheme val="none"/>
      </font>
      <fill>
        <patternFill patternType="solid">
          <fgColor indexed="64"/>
          <bgColor theme="3"/>
        </patternFill>
      </fill>
      <alignment horizontal="right" vertical="center" textRotation="0" wrapText="0" indent="1" justifyLastLine="0" shrinkToFit="0" readingOrder="2"/>
    </dxf>
    <dxf>
      <font>
        <strike val="0"/>
        <outline val="0"/>
        <shadow val="0"/>
        <u val="none"/>
        <vertAlign val="baseline"/>
        <sz val="10"/>
        <color theme="3"/>
        <name val="Tahoma"/>
        <scheme val="none"/>
      </font>
      <fill>
        <patternFill patternType="none">
          <fgColor indexed="64"/>
          <bgColor indexed="65"/>
        </patternFill>
      </fill>
      <alignment horizontal="right" vertical="center" textRotation="0" wrapText="0" indent="1" justifyLastLine="0" shrinkToFit="1" readingOrder="2"/>
      <border diagonalUp="0" diagonalDown="0" outline="0">
        <left style="medium">
          <color theme="4" tint="0.79998168889431442"/>
        </left>
        <right style="medium">
          <color theme="4" tint="0.79998168889431442"/>
        </right>
        <top/>
        <bottom/>
      </border>
    </dxf>
    <dxf>
      <border>
        <top style="medium">
          <color theme="3"/>
        </top>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border>
        <bottom style="medium">
          <color theme="3"/>
        </bottom>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fill>
        <patternFill patternType="solid">
          <fgColor indexed="64"/>
          <bgColor theme="4"/>
        </patternFill>
      </fill>
      <alignment horizontal="right" vertical="center" textRotation="0" wrapText="0" indent="1" justifyLastLine="0" shrinkToFit="0" readingOrder="2"/>
      <border diagonalUp="0" diagonalDown="0" outline="0">
        <left/>
        <right style="medium">
          <color theme="4" tint="0.79998168889431442"/>
        </right>
        <top/>
        <bottom/>
      </border>
    </dxf>
    <dxf>
      <font>
        <strike val="0"/>
        <outline val="0"/>
        <shadow val="0"/>
        <u val="none"/>
        <vertAlign val="baseline"/>
        <sz val="10"/>
        <color theme="3"/>
        <name val="Tahoma"/>
        <scheme val="none"/>
      </font>
      <fill>
        <patternFill patternType="none">
          <fgColor indexed="64"/>
          <bgColor indexed="65"/>
        </patternFill>
      </fill>
      <alignment horizontal="right" vertical="center" textRotation="0" wrapText="0" indent="1" justifyLastLine="0" shrinkToFit="1"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fill>
        <patternFill patternType="solid">
          <fgColor indexed="64"/>
          <bgColor theme="4"/>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fill>
        <patternFill patternType="solid">
          <fgColor indexed="64"/>
          <bgColor theme="4"/>
        </patternFill>
      </fill>
      <alignment horizontal="right" vertical="center" textRotation="0" wrapText="0" indent="1" justifyLastLine="0" shrinkToFit="0" readingOrder="2"/>
      <border diagonalUp="0" diagonalDown="0" outline="0">
        <left/>
        <right style="medium">
          <color theme="4" tint="0.79998168889431442"/>
        </right>
        <top/>
        <bottom/>
      </border>
    </dxf>
    <dxf>
      <font>
        <strike val="0"/>
        <outline val="0"/>
        <shadow val="0"/>
        <u val="none"/>
        <vertAlign val="baseline"/>
        <sz val="10"/>
        <color theme="3"/>
        <name val="Tahoma"/>
        <scheme val="none"/>
      </font>
      <fill>
        <patternFill patternType="none">
          <fgColor indexed="64"/>
          <bgColor indexed="65"/>
        </patternFill>
      </fill>
      <alignment horizontal="right" vertical="center" textRotation="0" wrapText="0" indent="1" justifyLastLine="0" shrinkToFit="1" readingOrder="2"/>
      <border diagonalUp="0" diagonalDown="0" outline="0">
        <left/>
        <right style="medium">
          <color theme="4" tint="0.79998168889431442"/>
        </right>
        <top/>
        <bottom/>
      </border>
    </dxf>
    <dxf>
      <font>
        <strike val="0"/>
        <outline val="0"/>
        <shadow val="0"/>
        <u val="none"/>
        <vertAlign val="baseline"/>
        <sz val="10"/>
        <color theme="3"/>
        <name val="Tahoma"/>
        <scheme val="none"/>
      </font>
      <fill>
        <patternFill patternType="solid">
          <fgColor indexed="64"/>
          <bgColor theme="4"/>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right style="medium">
          <color theme="4" tint="0.79998168889431442"/>
        </right>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border>
    </dxf>
    <dxf>
      <font>
        <b val="0"/>
        <i val="0"/>
        <strike val="0"/>
        <outline val="0"/>
        <shadow val="0"/>
        <u val="none"/>
        <vertAlign val="baseline"/>
        <sz val="10"/>
        <color theme="3"/>
        <name val="Tahoma"/>
        <scheme val="none"/>
      </font>
      <fill>
        <patternFill patternType="solid">
          <fgColor indexed="64"/>
          <bgColor theme="4"/>
        </patternFill>
      </fill>
      <alignment horizontal="right" vertical="center" textRotation="0" wrapText="0" indent="1" justifyLastLine="0" shrinkToFit="0" readingOrder="2"/>
      <border diagonalUp="0" diagonalDown="0" outline="0">
        <left/>
        <right style="medium">
          <color theme="4" tint="0.79998168889431442"/>
        </right>
        <top/>
        <bottom/>
      </border>
    </dxf>
    <dxf>
      <font>
        <strike val="0"/>
        <outline val="0"/>
        <shadow val="0"/>
        <u val="none"/>
        <vertAlign val="baseline"/>
        <sz val="10"/>
        <color theme="3"/>
        <name val="Tahoma"/>
        <scheme val="none"/>
      </font>
      <fill>
        <patternFill patternType="none">
          <fgColor indexed="64"/>
          <bgColor indexed="65"/>
        </patternFill>
      </fill>
      <alignment horizontal="right" vertical="center" textRotation="0" wrapText="0" indent="1" justifyLastLine="0" shrinkToFit="1"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fill>
        <patternFill patternType="solid">
          <fgColor indexed="64"/>
          <bgColor theme="4"/>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thin">
          <color theme="4" tint="0.39994506668294322"/>
        </left>
        <right style="medium">
          <color theme="4" tint="0.79998168889431442"/>
        </right>
        <top/>
        <bottom/>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4" tint="0.79998168889431442"/>
        </left>
        <right style="medium">
          <color theme="4" tint="0.79998168889431442"/>
        </right>
      </border>
    </dxf>
    <dxf>
      <font>
        <b val="0"/>
        <i val="0"/>
        <strike val="0"/>
        <outline val="0"/>
        <shadow val="0"/>
        <u val="none"/>
        <vertAlign val="baseline"/>
        <sz val="10"/>
        <color theme="3"/>
        <name val="Tahoma"/>
        <scheme val="none"/>
      </font>
      <numFmt numFmtId="168" formatCode="&quot;ر.س.‏&quot;\ #,##0_-"/>
      <fill>
        <patternFill patternType="solid">
          <fgColor indexed="64"/>
          <bgColor theme="4"/>
        </patternFill>
      </fill>
      <alignment horizontal="left" vertical="center" textRotation="0" wrapText="0" indent="1" justifyLastLine="0" shrinkToFit="0" readingOrder="2"/>
      <border diagonalUp="0" diagonalDown="0" outline="0">
        <right style="medium">
          <color theme="4" tint="0.79998168889431442"/>
        </right>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right style="medium">
          <color theme="4" tint="0.79998168889431442"/>
        </right>
      </border>
    </dxf>
    <dxf>
      <font>
        <b val="0"/>
        <i val="0"/>
        <strike val="0"/>
        <outline val="0"/>
        <shadow val="0"/>
        <u val="none"/>
        <vertAlign val="baseline"/>
        <sz val="10"/>
        <color theme="3"/>
        <name val="Tahoma"/>
        <scheme val="none"/>
      </font>
      <fill>
        <patternFill patternType="solid">
          <fgColor indexed="64"/>
          <bgColor theme="4"/>
        </patternFill>
      </fill>
      <alignment horizontal="right" vertical="center" textRotation="0" wrapText="0" indent="1" justifyLastLine="0" shrinkToFit="0" readingOrder="2"/>
      <border diagonalUp="0" diagonalDown="0" outline="0">
        <left/>
        <right style="medium">
          <color theme="4" tint="0.79998168889431442"/>
        </right>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wrapText="0" relativeIndent="1" justifyLastLine="0" shrinkToFit="1" readingOrder="0"/>
      <border diagonalUp="0" diagonalDown="0" outline="0">
        <left/>
        <right style="medium">
          <color theme="4" tint="0.79998168889431442"/>
        </right>
        <top/>
        <bottom/>
      </border>
    </dxf>
    <dxf>
      <font>
        <strike val="0"/>
        <outline val="0"/>
        <shadow val="0"/>
        <u val="none"/>
        <vertAlign val="baseline"/>
        <sz val="10"/>
        <color theme="3"/>
        <name val="Tahoma"/>
        <scheme val="none"/>
      </font>
      <fill>
        <patternFill patternType="solid">
          <fgColor indexed="64"/>
          <bgColor theme="4"/>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b val="0"/>
        <i val="0"/>
        <strike val="0"/>
        <outline val="0"/>
        <shadow val="0"/>
        <u val="none"/>
        <vertAlign val="baseline"/>
        <sz val="10"/>
        <color theme="4"/>
        <name val="Tahoma"/>
        <scheme val="none"/>
      </font>
      <fill>
        <patternFill patternType="solid">
          <fgColor indexed="64"/>
          <bgColor theme="3"/>
        </patternFill>
      </fill>
      <alignment horizontal="right" vertical="center" textRotation="0" wrapText="0" indent="1" justifyLastLine="0" shrinkToFit="0" readingOrder="2"/>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Tahoma"/>
        <scheme val="none"/>
      </font>
      <fill>
        <patternFill patternType="none">
          <fgColor indexed="64"/>
          <bgColor indexed="65"/>
        </patternFill>
      </fill>
      <alignment horizontal="right" vertical="center" textRotation="0" wrapText="0" indent="1" justifyLastLine="0" shrinkToFit="1" readingOrder="2"/>
      <border diagonalUp="0" diagonalDown="0" outline="0">
        <left style="medium">
          <color theme="6" tint="0.79998168889431442"/>
        </left>
        <right style="medium">
          <color theme="6" tint="0.79998168889431442"/>
        </right>
        <top/>
        <bottom/>
      </border>
    </dxf>
    <dxf>
      <border>
        <top style="medium">
          <color theme="3"/>
        </top>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border>
        <bottom style="medium">
          <color theme="3"/>
        </bottom>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outline="0">
        <left style="medium">
          <color theme="6" tint="0.79998168889431442"/>
        </left>
        <right style="thin">
          <color theme="4" tint="0.39994506668294322"/>
        </right>
      </border>
    </dxf>
    <dxf>
      <font>
        <b val="0"/>
        <i val="0"/>
        <strike val="0"/>
        <outline val="0"/>
        <shadow val="0"/>
        <u val="none"/>
        <vertAlign val="baseline"/>
        <sz val="10"/>
        <color theme="4"/>
        <name val="Tahoma"/>
        <scheme val="none"/>
      </font>
      <fill>
        <patternFill patternType="solid">
          <fgColor indexed="64"/>
          <bgColor theme="3"/>
        </patternFill>
      </fill>
      <alignment horizontal="right" vertical="center" textRotation="0" wrapText="0" indent="1" justifyLastLine="0" shrinkToFit="0" readingOrder="2"/>
      <border diagonalUp="0" diagonalDown="0" outline="0">
        <left style="medium">
          <color theme="3"/>
        </left>
        <right style="medium">
          <color theme="6" tint="0.79998168889431442"/>
        </right>
        <top style="medium">
          <color theme="3"/>
        </top>
        <bottom style="medium">
          <color theme="3"/>
        </bottom>
      </border>
    </dxf>
    <dxf>
      <font>
        <strike val="0"/>
        <outline val="0"/>
        <shadow val="0"/>
        <u val="none"/>
        <vertAlign val="baseline"/>
        <name val="Tahoma"/>
        <scheme val="none"/>
      </font>
      <alignment horizontal="right" vertical="center" textRotation="0" wrapText="0" indent="1" justifyLastLine="0" shrinkToFit="1" readingOrder="2"/>
    </dxf>
    <dxf>
      <border>
        <top style="medium">
          <color theme="3"/>
        </top>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border>
        <bottom style="medium">
          <color theme="3"/>
        </bottom>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dxf>
    <dxf>
      <font>
        <b val="0"/>
        <i val="0"/>
        <strike val="0"/>
        <condense val="0"/>
        <extend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right style="medium">
          <color theme="3"/>
        </right>
        <top style="medium">
          <color theme="3"/>
        </top>
        <bottom style="medium">
          <color theme="3"/>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right style="medium">
          <color theme="6" tint="0.79998168889431442"/>
        </right>
        <top style="medium">
          <color theme="3"/>
        </top>
        <bottom style="medium">
          <color theme="3"/>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style="thin">
          <color theme="4" tint="0.39994506668294322"/>
        </left>
        <right style="medium">
          <color theme="6" tint="0.79998168889431442"/>
        </right>
      </border>
    </dxf>
    <dxf>
      <font>
        <b val="0"/>
        <i val="0"/>
        <strike val="0"/>
        <condense val="0"/>
        <extend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Tahoma"/>
        <scheme val="none"/>
      </font>
      <numFmt numFmtId="168" formatCode="&quot;ر.س.‏&quot;\ #,##0_-"/>
      <fill>
        <patternFill patternType="none">
          <fgColor indexed="64"/>
          <bgColor indexed="65"/>
        </patternFill>
      </fill>
      <alignment horizontal="left" vertical="center" textRotation="0" wrapText="0" indent="1" justifyLastLine="0" shrinkToFit="0" readingOrder="2"/>
      <border diagonalUp="0" diagonalDown="0" outline="0">
        <left/>
        <right style="medium">
          <color theme="6" tint="0.79998168889431442"/>
        </right>
      </border>
    </dxf>
    <dxf>
      <font>
        <b val="0"/>
        <i val="0"/>
        <strike val="0"/>
        <condense val="0"/>
        <extend val="0"/>
        <outline val="0"/>
        <shadow val="0"/>
        <u val="none"/>
        <vertAlign val="baseline"/>
        <sz val="10"/>
        <color theme="4"/>
        <name val="Tahoma"/>
        <scheme val="none"/>
      </font>
      <fill>
        <patternFill patternType="solid">
          <fgColor indexed="64"/>
          <bgColor theme="3"/>
        </patternFill>
      </fill>
      <alignment horizontal="right" vertical="center" textRotation="0" wrapText="0" indent="1" justifyLastLine="0" shrinkToFit="0" readingOrder="2"/>
      <border diagonalUp="0" diagonalDown="0" outline="0">
        <left style="medium">
          <color theme="3"/>
        </left>
        <right/>
        <top style="medium">
          <color theme="3"/>
        </top>
        <bottom style="medium">
          <color theme="3"/>
        </bottom>
      </border>
    </dxf>
    <dxf>
      <font>
        <strike val="0"/>
        <outline val="0"/>
        <shadow val="0"/>
        <u val="none"/>
        <vertAlign val="baseline"/>
        <sz val="10"/>
        <color theme="3"/>
        <name val="Tahoma"/>
        <scheme val="none"/>
      </font>
      <fill>
        <patternFill patternType="none">
          <fgColor indexed="64"/>
          <bgColor indexed="65"/>
        </patternFill>
      </fill>
      <alignment horizontal="right" vertical="center" textRotation="0" wrapText="0" indent="1" justifyLastLine="0" shrinkToFit="1" readingOrder="2"/>
      <border diagonalUp="0" diagonalDown="0" outline="0">
        <left style="medium">
          <color theme="4" tint="0.79998168889431442"/>
        </left>
        <right style="medium">
          <color theme="6" tint="0.79998168889431442"/>
        </right>
        <top/>
        <bottom/>
      </border>
    </dxf>
    <dxf>
      <border>
        <top style="medium">
          <color theme="3"/>
        </top>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border>
        <bottom style="medium">
          <color theme="3"/>
        </bottom>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3"/>
        </right>
        <top style="medium">
          <color theme="3"/>
        </top>
        <bottom style="medium">
          <color theme="3"/>
        </bottom>
      </border>
    </dxf>
    <dxf>
      <font>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border diagonalUp="0" diagonalDown="0" outline="0">
        <right style="medium">
          <color theme="6" tint="0.79998168889431442"/>
        </right>
      </border>
    </dxf>
    <dxf>
      <font>
        <b val="0"/>
        <i val="0"/>
        <strike val="0"/>
        <outline val="0"/>
        <shadow val="0"/>
        <u val="none"/>
        <vertAlign val="baseline"/>
        <sz val="10"/>
        <color theme="4"/>
        <name val="Tahoma"/>
        <scheme val="none"/>
      </font>
      <numFmt numFmtId="168" formatCode="&quot;ر.س.‏&quot;\ #,##0_-"/>
      <fill>
        <patternFill patternType="solid">
          <fgColor indexed="64"/>
          <bgColor theme="3"/>
        </patternFill>
      </fill>
      <alignment horizontal="left" vertical="center" textRotation="0" wrapText="0" indent="1" justifyLastLine="0" shrinkToFit="0" readingOrder="2"/>
      <border diagonalUp="0" diagonalDown="0" outline="0">
        <left style="medium">
          <color theme="6" tint="0.79998168889431442"/>
        </left>
        <right style="medium">
          <color theme="6" tint="0.79998168889431442"/>
        </right>
        <top style="medium">
          <color theme="3"/>
        </top>
        <bottom style="medium">
          <color theme="3"/>
        </bottom>
      </border>
    </dxf>
    <dxf>
      <font>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dxf>
    <dxf>
      <font>
        <b val="0"/>
        <i val="0"/>
        <strike val="0"/>
        <outline val="0"/>
        <shadow val="0"/>
        <u val="none"/>
        <vertAlign val="baseline"/>
        <sz val="10"/>
        <color theme="4"/>
        <name val="Tahoma"/>
        <scheme val="none"/>
      </font>
      <numFmt numFmtId="168" formatCode="&quot;ر.س.‏&quot;\ #,##0_-"/>
      <alignment horizontal="left" vertical="center" textRotation="0" wrapText="0" indent="1" justifyLastLine="0" shrinkToFit="0" readingOrder="2"/>
      <border diagonalUp="0" diagonalDown="0" outline="0">
        <left style="medium">
          <color theme="6" tint="0.79998168889431442"/>
        </left>
        <right style="medium">
          <color theme="4" tint="0.79998168889431442"/>
        </right>
        <top style="medium">
          <color theme="3"/>
        </top>
        <bottom style="medium">
          <color theme="3"/>
        </bottom>
      </border>
    </dxf>
    <dxf>
      <font>
        <strike val="0"/>
        <outline val="0"/>
        <shadow val="0"/>
        <u val="none"/>
        <vertAlign val="baseline"/>
        <sz val="10"/>
        <color theme="3"/>
        <name val="Tahoma"/>
        <scheme val="none"/>
      </font>
      <numFmt numFmtId="168" formatCode="&quot;ر.س.‏&quot;\ #,##0_-"/>
      <alignment horizontal="left" vertical="center" textRotation="0" wrapText="0" indent="1" justifyLastLine="0" shrinkToFit="0" readingOrder="2"/>
      <border diagonalUp="0" diagonalDown="0" outline="0">
        <left style="medium">
          <color theme="6" tint="0.79998168889431442"/>
        </left>
        <right style="medium">
          <color theme="6" tint="0.79998168889431442"/>
        </right>
      </border>
    </dxf>
    <dxf>
      <font>
        <b val="0"/>
        <i val="0"/>
        <strike val="0"/>
        <outline val="0"/>
        <shadow val="0"/>
        <u val="none"/>
        <vertAlign val="baseline"/>
        <sz val="10"/>
        <color theme="4"/>
        <name val="Tahoma"/>
        <scheme val="none"/>
      </font>
      <fill>
        <patternFill patternType="solid">
          <fgColor indexed="64"/>
          <bgColor theme="3"/>
        </patternFill>
      </fill>
      <alignment horizontal="right" vertical="center" textRotation="0" wrapText="0" indent="1" justifyLastLine="0" shrinkToFit="0" readingOrder="2"/>
      <border diagonalUp="0" diagonalDown="0" outline="0">
        <left style="medium">
          <color theme="3"/>
        </left>
        <right style="medium">
          <color theme="4" tint="0.79998168889431442"/>
        </right>
        <top style="medium">
          <color theme="3"/>
        </top>
        <bottom style="medium">
          <color theme="3"/>
        </bottom>
      </border>
    </dxf>
    <dxf>
      <font>
        <b val="0"/>
        <strike val="0"/>
        <outline val="0"/>
        <shadow val="0"/>
        <u val="none"/>
        <vertAlign val="baseline"/>
        <sz val="10"/>
        <color theme="3"/>
        <name val="Tahoma"/>
        <scheme val="none"/>
      </font>
      <alignment horizontal="right" vertical="center" textRotation="0" wrapText="0" indent="1" justifyLastLine="0" shrinkToFit="1" readingOrder="2"/>
      <border diagonalUp="0" diagonalDown="0" outline="0">
        <left style="medium">
          <color theme="6" tint="0.79998168889431442"/>
        </left>
        <right style="medium">
          <color theme="6" tint="0.79998168889431442"/>
        </right>
      </border>
    </dxf>
    <dxf>
      <border>
        <top style="medium">
          <color theme="3"/>
        </top>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border diagonalUp="0" diagonalDown="0" outline="0">
        <left style="medium">
          <color theme="4" tint="0.79998168889431442"/>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Tahoma"/>
        <scheme val="none"/>
      </font>
      <fill>
        <patternFill patternType="none">
          <fgColor indexed="64"/>
          <bgColor indexed="65"/>
        </patternFill>
      </fill>
      <alignment horizontal="left" vertical="center" textRotation="0" indent="0" justifyLastLine="0" readingOrder="0"/>
    </dxf>
    <dxf>
      <border>
        <bottom style="medium">
          <color theme="3"/>
        </bottom>
      </border>
    </dxf>
    <dxf>
      <font>
        <strike val="0"/>
        <outline val="0"/>
        <shadow val="0"/>
        <u val="none"/>
        <vertAlign val="baseline"/>
        <sz val="10"/>
        <color theme="4"/>
        <name val="Tahoma"/>
        <scheme val="none"/>
      </font>
      <fill>
        <patternFill patternType="solid">
          <fgColor indexed="64"/>
          <bgColor theme="3"/>
        </patternFill>
      </fill>
      <alignment horizontal="left" vertical="center" textRotation="0" indent="0" justifyLastLine="0" readingOrder="0"/>
      <border diagonalUp="0" diagonalDown="0" outline="0">
        <left style="thin">
          <color theme="4" tint="0.39994506668294322"/>
        </left>
        <right style="thin">
          <color theme="4" tint="0.39994506668294322"/>
        </right>
        <top/>
        <bottom/>
      </border>
    </dxf>
    <dxf>
      <font>
        <b val="0"/>
        <i val="0"/>
      </font>
    </dxf>
    <dxf>
      <font>
        <b/>
        <i val="0"/>
      </font>
    </dxf>
    <dxf>
      <font>
        <b/>
        <i val="0"/>
        <color theme="3"/>
      </font>
      <fill>
        <patternFill>
          <bgColor theme="4"/>
        </patternFill>
      </fill>
    </dxf>
    <dxf>
      <font>
        <b val="0"/>
        <i val="0"/>
      </font>
    </dxf>
    <dxf>
      <font>
        <b/>
        <i val="0"/>
      </font>
    </dxf>
    <dxf>
      <font>
        <b/>
        <i val="0"/>
      </font>
    </dxf>
  </dxfs>
  <tableStyles count="2" defaultTableStyle="TableStyleMedium9">
    <tableStyle name="الموازنة" pivot="0" count="3">
      <tableStyleElement type="headerRow" dxfId="161"/>
      <tableStyleElement type="totalRow" dxfId="160"/>
      <tableStyleElement type="firstColumn" dxfId="159"/>
    </tableStyle>
    <tableStyle name="وسائل_النقل" pivot="0" count="3">
      <tableStyleElement type="headerRow" dxfId="158"/>
      <tableStyleElement type="totalRow" dxfId="157"/>
      <tableStyleElement type="firstColumn" dxfId="156"/>
    </tableStyle>
  </tableStyles>
  <colors>
    <indexedColors>
      <rgbColor rgb="FF000000"/>
      <rgbColor rgb="FFFFFFFF"/>
      <rgbColor rgb="FFFF0000"/>
      <rgbColor rgb="FF00FF00"/>
      <rgbColor rgb="FF0000FF"/>
      <rgbColor rgb="FFFFFF00"/>
      <rgbColor rgb="FFFF00FF"/>
      <rgbColor rgb="FF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1" name="السكن" displayName="السكن" ref="B10:E21" totalsRowCount="1" headerRowDxfId="155" dataDxfId="153" totalsRowDxfId="151" headerRowBorderDxfId="154" tableBorderDxfId="152" totalsRowBorderDxfId="150">
  <autoFilter ref="B10:E20">
    <filterColumn colId="0" hiddenButton="1"/>
    <filterColumn colId="1" hiddenButton="1"/>
    <filterColumn colId="2" hiddenButton="1"/>
    <filterColumn colId="3" hiddenButton="1"/>
  </autoFilter>
  <tableColumns count="4">
    <tableColumn id="1" name="السكن" totalsRowLabel="الإجمالي" dataDxfId="149" totalsRowDxfId="148"/>
    <tableColumn id="2" name="التكلفة المتوقعة" totalsRowFunction="sum" dataDxfId="147" totalsRowDxfId="146"/>
    <tableColumn id="3" name="التكلفة الفعلية" totalsRowFunction="sum" dataDxfId="145" totalsRowDxfId="144"/>
    <tableColumn id="4" name="الفرق" totalsRowFunction="sum" dataDxfId="143" totalsRowDxfId="142">
      <calculatedColumnFormula>السكن[[#This Row],[التكلفة المتوقعة]]-السكن[[#This Row],[التكلفة الفعلية]]</calculatedColumnFormula>
    </tableColumn>
  </tableColumns>
  <tableStyleInfo name="الموازنة" showFirstColumn="1" showLastColumn="0" showRowStripes="1" showColumnStripes="0"/>
  <extLst>
    <ext xmlns:x14="http://schemas.microsoft.com/office/spreadsheetml/2009/9/main" uri="{504A1905-F514-4f6f-8877-14C23A59335A}">
      <x14:table altTextSummary="أدخل &quot;تكاليف السكن الفعلية والمتوقعة&quot; في هذا الجدول. يتم حساب الفرق وتحديث الأيقونات تلقائياً"/>
    </ext>
  </extLst>
</table>
</file>

<file path=xl/tables/table2.xml><?xml version="1.0" encoding="utf-8"?>
<table xmlns="http://schemas.openxmlformats.org/spreadsheetml/2006/main" id="4" name="التأمين" displayName="التأمين" ref="B33:E38" totalsRowCount="1" headerRowDxfId="141" dataDxfId="139" totalsRowDxfId="137" headerRowBorderDxfId="140" tableBorderDxfId="138" totalsRowBorderDxfId="136">
  <autoFilter ref="B33:E37">
    <filterColumn colId="0" hiddenButton="1"/>
    <filterColumn colId="1" hiddenButton="1"/>
    <filterColumn colId="2" hiddenButton="1"/>
    <filterColumn colId="3" hiddenButton="1"/>
  </autoFilter>
  <tableColumns count="4">
    <tableColumn id="1" name="التأمين" totalsRowLabel="الإجمالي" dataDxfId="135" totalsRowDxfId="134"/>
    <tableColumn id="2" name="التكلفة المتوقعة" totalsRowFunction="sum" dataDxfId="133" totalsRowDxfId="132"/>
    <tableColumn id="3" name="التكلفة الفعلية" totalsRowFunction="sum" dataDxfId="131" totalsRowDxfId="130"/>
    <tableColumn id="4" name="الفرق" totalsRowFunction="sum" dataDxfId="129" totalsRowDxfId="128">
      <calculatedColumnFormula>التأمين[[#This Row],[التكلفة المتوقعة]]-التأمين[[#This Row],[التكلفة الفعلية]]</calculatedColumnFormula>
    </tableColumn>
  </tableColumns>
  <tableStyleInfo name="الموازنة" showFirstColumn="1" showLastColumn="0" showRowStripes="1" showColumnStripes="0"/>
  <extLst>
    <ext xmlns:x14="http://schemas.microsoft.com/office/spreadsheetml/2009/9/main" uri="{504A1905-F514-4f6f-8877-14C23A59335A}">
      <x14:table altTextSummary="أدخل &quot;تكاليف التأمين الفعلية والمتوقعة&quot; في هذا الجدول. يتم حساب الفرق تلقائياً وتحديث الأيقونات"/>
    </ext>
  </extLst>
</table>
</file>

<file path=xl/tables/table3.xml><?xml version="1.0" encoding="utf-8"?>
<table xmlns="http://schemas.openxmlformats.org/spreadsheetml/2006/main" id="12" name="المتطلبات_القانونية" displayName="المتطلبات_القانونية" ref="G50:J55" totalsRowCount="1" headerRowDxfId="127" dataDxfId="125" totalsRowDxfId="123" headerRowBorderDxfId="126" tableBorderDxfId="124" totalsRowBorderDxfId="122">
  <autoFilter ref="G50:J54">
    <filterColumn colId="0" hiddenButton="1"/>
    <filterColumn colId="1" hiddenButton="1"/>
    <filterColumn colId="2" hiddenButton="1"/>
    <filterColumn colId="3" hiddenButton="1"/>
  </autoFilter>
  <tableColumns count="4">
    <tableColumn id="1" name="المتطلبات القانونية" totalsRowLabel="الإجمالي" dataDxfId="121" totalsRowDxfId="120"/>
    <tableColumn id="2" name="التكلفة المتوقعة" totalsRowFunction="sum" dataDxfId="119" totalsRowDxfId="118"/>
    <tableColumn id="3" name="التكلفة الفعلية" totalsRowFunction="sum" dataDxfId="117" totalsRowDxfId="116"/>
    <tableColumn id="4" name="الفرق" totalsRowFunction="sum" dataDxfId="115" totalsRowDxfId="114">
      <calculatedColumnFormula>المتطلبات_القانونية[[#This Row],[التكلفة المتوقعة]]-المتطلبات_القانونية[[#This Row],[التكلفة الفعلية]]</calculatedColumnFormula>
    </tableColumn>
  </tableColumns>
  <tableStyleInfo name="الموازنة" showFirstColumn="1" showLastColumn="0" showRowStripes="1" showColumnStripes="0"/>
  <extLst>
    <ext xmlns:x14="http://schemas.microsoft.com/office/spreadsheetml/2009/9/main" uri="{504A1905-F514-4f6f-8877-14C23A59335A}">
      <x14:table altTextSummary="أدخل &quot;تكاليف المتطلبات القانونية الفعلية والمتوقعة&quot; في هذا الجدول. يتم حساب الفرق تلقائياً وتحديث الأيقونات"/>
    </ext>
  </extLst>
</table>
</file>

<file path=xl/tables/table4.xml><?xml version="1.0" encoding="utf-8"?>
<table xmlns="http://schemas.openxmlformats.org/spreadsheetml/2006/main" id="6" name="الحيوانات_الأليفة" displayName="الحيوانات_الأليفة" ref="B46:E52" totalsRowCount="1" headerRowDxfId="113" dataDxfId="111" totalsRowDxfId="109" headerRowBorderDxfId="112" tableBorderDxfId="110" totalsRowBorderDxfId="108">
  <autoFilter ref="B46:E51">
    <filterColumn colId="0" hiddenButton="1"/>
    <filterColumn colId="1" hiddenButton="1"/>
    <filterColumn colId="2" hiddenButton="1"/>
    <filterColumn colId="3" hiddenButton="1"/>
  </autoFilter>
  <tableColumns count="4">
    <tableColumn id="1" name="الحيوانات الأليفة" totalsRowLabel="الإجمالي" dataDxfId="107" totalsRowDxfId="106"/>
    <tableColumn id="2" name="التكلفة المتوقعة" totalsRowFunction="sum" dataDxfId="105" totalsRowDxfId="104"/>
    <tableColumn id="3" name="التكلفة الفعلية" totalsRowFunction="sum" dataDxfId="103" totalsRowDxfId="102"/>
    <tableColumn id="4" name="الفرق" totalsRowFunction="sum" dataDxfId="101" totalsRowDxfId="100">
      <calculatedColumnFormula>الحيوانات_الأليفة[[#This Row],[التكلفة المتوقعة]]-الحيوانات_الأليفة[[#This Row],[التكلفة الفعلية]]</calculatedColumnFormula>
    </tableColumn>
  </tableColumns>
  <tableStyleInfo name="الموازنة" showFirstColumn="1" showLastColumn="0" showRowStripes="1" showColumnStripes="0"/>
  <extLst>
    <ext xmlns:x14="http://schemas.microsoft.com/office/spreadsheetml/2009/9/main" uri="{504A1905-F514-4f6f-8877-14C23A59335A}">
      <x14:table altTextSummary="أدخل &quot;تكاليف الحيوانات الأليفة الفعلية والمتوقعة&quot; في هذا الجدول. يتم حساب الفرق تلقائياً وتحديث الأيقونات"/>
    </ext>
  </extLst>
</table>
</file>

<file path=xl/tables/table5.xml><?xml version="1.0" encoding="utf-8"?>
<table xmlns="http://schemas.openxmlformats.org/spreadsheetml/2006/main" id="11" name="الهدايا_والتبرعات" displayName="الهدايا_والتبرعات" ref="G44:J48" totalsRowCount="1" headerRowDxfId="99" dataDxfId="98" totalsRowDxfId="96" tableBorderDxfId="97">
  <autoFilter ref="G44:J47">
    <filterColumn colId="0" hiddenButton="1"/>
    <filterColumn colId="1" hiddenButton="1"/>
    <filterColumn colId="2" hiddenButton="1"/>
    <filterColumn colId="3" hiddenButton="1"/>
  </autoFilter>
  <tableColumns count="4">
    <tableColumn id="1" name="الهدايا والتبرعات" totalsRowLabel="الإجمالي" dataDxfId="95" totalsRowDxfId="94"/>
    <tableColumn id="2" name="التكلفة المتوقعة" totalsRowFunction="sum" dataDxfId="93" totalsRowDxfId="92"/>
    <tableColumn id="3" name="التكلفة الفعلية" totalsRowFunction="sum" dataDxfId="91" totalsRowDxfId="90"/>
    <tableColumn id="4" name="الفرق" totalsRowFunction="sum" dataDxfId="89" totalsRowDxfId="88">
      <calculatedColumnFormula>الهدايا_والتبرعات[[#This Row],[التكلفة المتوقعة]]-الهدايا_والتبرعات[[#This Row],[التكلفة الفعلية]]</calculatedColumnFormula>
    </tableColumn>
  </tableColumns>
  <tableStyleInfo name="وسائل_النقل" showFirstColumn="1" showLastColumn="0" showRowStripes="1" showColumnStripes="0"/>
  <extLst>
    <ext xmlns:x14="http://schemas.microsoft.com/office/spreadsheetml/2009/9/main" uri="{504A1905-F514-4f6f-8877-14C23A59335A}">
      <x14:table altTextSummary="أدخل &quot;التكاليف الفعلية والمتوقعة للهدايا والتبرعات &quot; في هذا الجدول. يتم حساب الفرق تلقائياً وتحديث الأيقونات"/>
    </ext>
  </extLst>
</table>
</file>

<file path=xl/tables/table6.xml><?xml version="1.0" encoding="utf-8"?>
<table xmlns="http://schemas.openxmlformats.org/spreadsheetml/2006/main" id="5" name="الطعام" displayName="الطعام" ref="B40:E44" totalsRowCount="1" headerRowDxfId="87" dataDxfId="86" totalsRowDxfId="84" tableBorderDxfId="85">
  <autoFilter ref="B40:E43">
    <filterColumn colId="0" hiddenButton="1"/>
    <filterColumn colId="1" hiddenButton="1"/>
    <filterColumn colId="2" hiddenButton="1"/>
    <filterColumn colId="3" hiddenButton="1"/>
  </autoFilter>
  <tableColumns count="4">
    <tableColumn id="1" name="الطعام" totalsRowLabel="الإجمالي" dataDxfId="83" totalsRowDxfId="82"/>
    <tableColumn id="2" name="التكلفة المتوقعة" totalsRowFunction="sum" dataDxfId="81" totalsRowDxfId="80"/>
    <tableColumn id="3" name="التكلفة الفعلية" totalsRowFunction="sum" dataDxfId="79" totalsRowDxfId="78"/>
    <tableColumn id="4" name="الفرق" totalsRowFunction="sum" dataDxfId="77" totalsRowDxfId="76">
      <calculatedColumnFormula>الطعام[[#This Row],[التكلفة المتوقعة]]-الطعام[[#This Row],[التكلفة الفعلية]]</calculatedColumnFormula>
    </tableColumn>
  </tableColumns>
  <tableStyleInfo name="وسائل_النقل" showFirstColumn="1" showLastColumn="0" showRowStripes="1" showColumnStripes="0"/>
  <extLst>
    <ext xmlns:x14="http://schemas.microsoft.com/office/spreadsheetml/2009/9/main" uri="{504A1905-F514-4f6f-8877-14C23A59335A}">
      <x14:table altTextSummary="أدخل &quot;تكاليف الطعام الفعلية والمتوقعة&quot; في هذا الجدول. يتم حساب الفرق تلقائياً وتحديث الأيقونات"/>
    </ext>
  </extLst>
</table>
</file>

<file path=xl/tables/table7.xml><?xml version="1.0" encoding="utf-8"?>
<table xmlns="http://schemas.openxmlformats.org/spreadsheetml/2006/main" id="9" name="الضرائب" displayName="الضرائب" ref="G31:J36" totalsRowCount="1" headerRowDxfId="75" dataDxfId="74" totalsRowDxfId="72" tableBorderDxfId="73">
  <autoFilter ref="G31:J35">
    <filterColumn colId="0" hiddenButton="1"/>
    <filterColumn colId="1" hiddenButton="1"/>
    <filterColumn colId="2" hiddenButton="1"/>
    <filterColumn colId="3" hiddenButton="1"/>
  </autoFilter>
  <tableColumns count="4">
    <tableColumn id="1" name="الضرائب" totalsRowLabel="الإجمالي" dataDxfId="71" totalsRowDxfId="70"/>
    <tableColumn id="2" name="التكلفة المتوقعة" totalsRowFunction="sum" dataDxfId="69" totalsRowDxfId="68"/>
    <tableColumn id="3" name="التكلفة الفعلية" totalsRowFunction="sum" dataDxfId="67" totalsRowDxfId="66"/>
    <tableColumn id="4" name="الفرق" totalsRowFunction="sum" dataDxfId="65" totalsRowDxfId="64">
      <calculatedColumnFormula>الضرائب[[#This Row],[التكلفة المتوقعة]]-الضرائب[[#This Row],[التكلفة الفعلية]]</calculatedColumnFormula>
    </tableColumn>
  </tableColumns>
  <tableStyleInfo name="وسائل_النقل" showFirstColumn="1" showLastColumn="0" showRowStripes="1" showColumnStripes="0"/>
  <extLst>
    <ext xmlns:x14="http://schemas.microsoft.com/office/spreadsheetml/2009/9/main" uri="{504A1905-F514-4f6f-8877-14C23A59335A}">
      <x14:table altTextSummary="أدخل &quot;تكاليف الضرائب الفعلية والمتوقعة&quot; في هذا الجدول. يتم حساب الفرق تلقائياً وتحديث الأيقونات"/>
    </ext>
  </extLst>
</table>
</file>

<file path=xl/tables/table8.xml><?xml version="1.0" encoding="utf-8"?>
<table xmlns="http://schemas.openxmlformats.org/spreadsheetml/2006/main" id="3" name="وسائل_النقل" displayName="وسائل_النقل" ref="B23:E31" totalsRowCount="1" headerRowDxfId="63" dataDxfId="62" totalsRowDxfId="60" tableBorderDxfId="61">
  <autoFilter ref="B23:E30">
    <filterColumn colId="0" hiddenButton="1"/>
    <filterColumn colId="1" hiddenButton="1"/>
    <filterColumn colId="2" hiddenButton="1"/>
    <filterColumn colId="3" hiddenButton="1"/>
  </autoFilter>
  <tableColumns count="4">
    <tableColumn id="1" name="وسيلة النقل" totalsRowLabel="الإجمالي" dataDxfId="59" totalsRowDxfId="58"/>
    <tableColumn id="2" name="التكلفة المتوقعة" totalsRowFunction="sum" dataDxfId="57" totalsRowDxfId="56"/>
    <tableColumn id="3" name="التكلفة الفعلية" totalsRowFunction="sum" dataDxfId="55" totalsRowDxfId="54"/>
    <tableColumn id="4" name="الفرق" totalsRowFunction="sum" dataDxfId="53" totalsRowDxfId="52">
      <calculatedColumnFormula>وسائل_النقل[[#This Row],[التكلفة المتوقعة]]-وسائل_النقل[[#This Row],[التكلفة الفعلية]]</calculatedColumnFormula>
    </tableColumn>
  </tableColumns>
  <tableStyleInfo name="وسائل_النقل" showFirstColumn="1" showLastColumn="0" showRowStripes="1" showColumnStripes="0"/>
  <extLst>
    <ext xmlns:x14="http://schemas.microsoft.com/office/spreadsheetml/2009/9/main" uri="{504A1905-F514-4f6f-8877-14C23A59335A}">
      <x14:table altTextSummary="أدخل &quot;تكاليف وسائل النقل الفعلية والمتوقعة&quot; في هذا الجدول. يتم حساب الفرق تلقائياً وتحديث الأيقونات"/>
    </ext>
  </extLst>
</table>
</file>

<file path=xl/tables/table9.xml><?xml version="1.0" encoding="utf-8"?>
<table xmlns="http://schemas.openxmlformats.org/spreadsheetml/2006/main" id="8" name="القروض" displayName="القروض" ref="G22:J29" totalsRowCount="1" headerRowDxfId="51" dataDxfId="49" totalsRowDxfId="47" headerRowBorderDxfId="50" tableBorderDxfId="48" totalsRowBorderDxfId="46">
  <autoFilter ref="G22:J28">
    <filterColumn colId="0" hiddenButton="1"/>
    <filterColumn colId="1" hiddenButton="1"/>
    <filterColumn colId="2" hiddenButton="1"/>
    <filterColumn colId="3" hiddenButton="1"/>
  </autoFilter>
  <tableColumns count="4">
    <tableColumn id="1" name="القروض" totalsRowLabel="الإجمالي" dataDxfId="45" totalsRowDxfId="44"/>
    <tableColumn id="2" name="التكلفة المتوقعة" totalsRowFunction="sum" dataDxfId="43" totalsRowDxfId="42"/>
    <tableColumn id="3" name="التكلفة الفعلية" totalsRowFunction="sum" dataDxfId="41" totalsRowDxfId="40"/>
    <tableColumn id="4" name="الفرق" totalsRowFunction="sum" dataDxfId="39" totalsRowDxfId="38">
      <calculatedColumnFormula>القروض[[#This Row],[التكلفة المتوقعة]]-القروض[[#This Row],[التكلفة الفعلية]]</calculatedColumnFormula>
    </tableColumn>
  </tableColumns>
  <tableStyleInfo name="الموازنة" showFirstColumn="1" showLastColumn="0" showRowStripes="1" showColumnStripes="0"/>
  <extLst>
    <ext xmlns:x14="http://schemas.microsoft.com/office/spreadsheetml/2009/9/main" uri="{504A1905-F514-4f6f-8877-14C23A59335A}">
      <x14:table altTextSummary="أدخل &quot;تكاليف القروض الفعلية والمتوقعة&quot; في هذا الجدول. يتم حساب الفرق تلقائياً وتحديث الأيقونات"/>
    </ext>
  </extLst>
</table>
</file>

<file path=xl/tables/table10.xml><?xml version="1.0" encoding="utf-8"?>
<table xmlns="http://schemas.openxmlformats.org/spreadsheetml/2006/main" id="10" name="المدخرات_أو_الاستثمار" displayName="المدخرات_أو_الاستثمار" ref="G38:J42" totalsRowCount="1" headerRowDxfId="37" dataDxfId="35" totalsRowDxfId="33" headerRowBorderDxfId="36" tableBorderDxfId="34" totalsRowBorderDxfId="32">
  <autoFilter ref="G38:J41">
    <filterColumn colId="0" hiddenButton="1"/>
    <filterColumn colId="1" hiddenButton="1"/>
    <filterColumn colId="2" hiddenButton="1"/>
    <filterColumn colId="3" hiddenButton="1"/>
  </autoFilter>
  <tableColumns count="4">
    <tableColumn id="1" name="المدخرات أو الاستثمارات" totalsRowLabel="الإجمالي" dataDxfId="31" totalsRowDxfId="30"/>
    <tableColumn id="2" name="التكلفة المتوقعة" totalsRowFunction="sum" dataDxfId="29" totalsRowDxfId="28"/>
    <tableColumn id="3" name="التكلفة الفعلية" totalsRowFunction="sum" dataDxfId="27" totalsRowDxfId="26"/>
    <tableColumn id="4" name="الفرق" totalsRowFunction="sum" dataDxfId="25" totalsRowDxfId="24">
      <calculatedColumnFormula>المدخرات_أو_الاستثمار[[#This Row],[التكلفة المتوقعة]]-المدخرات_أو_الاستثمار[[#This Row],[التكلفة الفعلية]]</calculatedColumnFormula>
    </tableColumn>
  </tableColumns>
  <tableStyleInfo name="الموازنة" showFirstColumn="1" showLastColumn="0" showRowStripes="1" showColumnStripes="0"/>
  <extLst>
    <ext xmlns:x14="http://schemas.microsoft.com/office/spreadsheetml/2009/9/main" uri="{504A1905-F514-4f6f-8877-14C23A59335A}">
      <x14:table altTextSummary="أدخل &quot;التكاليف الفعلية والمتوقعة للادخارات أو الاستثمارات في هذا الجدول. يتم حساب الفرق وتحديث الأيقونات تلقائياً"/>
    </ext>
  </extLst>
</table>
</file>

<file path=xl/tables/table11.xml><?xml version="1.0" encoding="utf-8"?>
<table xmlns="http://schemas.openxmlformats.org/spreadsheetml/2006/main" id="7" name="العناية_الشخصية" displayName="العناية_الشخصية" ref="B54:E62" totalsRowCount="1" headerRowDxfId="23" dataDxfId="22" totalsRowDxfId="20" tableBorderDxfId="21">
  <autoFilter ref="B54:E61">
    <filterColumn colId="0" hiddenButton="1"/>
    <filterColumn colId="1" hiddenButton="1"/>
    <filterColumn colId="2" hiddenButton="1"/>
    <filterColumn colId="3" hiddenButton="1"/>
  </autoFilter>
  <tableColumns count="4">
    <tableColumn id="1" name="الرعاية الشخصية" totalsRowLabel="الإجمالي" dataDxfId="19" totalsRowDxfId="18"/>
    <tableColumn id="2" name="التكلفة المتوقعة" totalsRowFunction="sum" dataDxfId="17" totalsRowDxfId="16"/>
    <tableColumn id="3" name="التكلفة الفعلية" totalsRowFunction="sum" dataDxfId="15" totalsRowDxfId="14"/>
    <tableColumn id="4" name="الفرق" totalsRowFunction="sum" dataDxfId="13" totalsRowDxfId="12">
      <calculatedColumnFormula>العناية_الشخصية[[#This Row],[التكلفة المتوقعة]]-العناية_الشخصية[[#This Row],[التكلفة الفعلية]]</calculatedColumnFormula>
    </tableColumn>
  </tableColumns>
  <tableStyleInfo name="وسائل_النقل" showFirstColumn="1" showLastColumn="0" showRowStripes="1" showColumnStripes="0"/>
  <extLst>
    <ext xmlns:x14="http://schemas.microsoft.com/office/spreadsheetml/2009/9/main" uri="{504A1905-F514-4f6f-8877-14C23A59335A}">
      <x14:table altTextSummary="أدخل تكاليف &quot;العناية الشخصية الفعلية والمتوقعة&quot; في هذا الجدول. يتم حساب الفرق وتحديث الأيقونات تلقائياً"/>
    </ext>
  </extLst>
</table>
</file>

<file path=xl/tables/table12.xml><?xml version="1.0" encoding="utf-8"?>
<table xmlns="http://schemas.openxmlformats.org/spreadsheetml/2006/main" id="2" name="الترفيه" displayName="الترفيه" ref="G10:J20" totalsRowCount="1" headerRowDxfId="11" dataDxfId="10" totalsRowDxfId="8" tableBorderDxfId="9">
  <autoFilter ref="G10:J19">
    <filterColumn colId="0" hiddenButton="1"/>
    <filterColumn colId="1" hiddenButton="1"/>
    <filterColumn colId="2" hiddenButton="1"/>
    <filterColumn colId="3" hiddenButton="1"/>
  </autoFilter>
  <tableColumns count="4">
    <tableColumn id="1" name="الترفيه" totalsRowLabel="الإجمالي" dataDxfId="7" totalsRowDxfId="6"/>
    <tableColumn id="2" name="التكلفة المتوقعة" totalsRowFunction="sum" dataDxfId="5" totalsRowDxfId="4"/>
    <tableColumn id="3" name="التكلفة الفعلية" totalsRowFunction="sum" dataDxfId="3" totalsRowDxfId="2"/>
    <tableColumn id="4" name="الفرق" totalsRowFunction="sum" dataDxfId="1" totalsRowDxfId="0">
      <calculatedColumnFormula>الترفيه[[#This Row],[التكلفة المتوقعة]]-الترفيه[[#This Row],[التكلفة الفعلية]]</calculatedColumnFormula>
    </tableColumn>
  </tableColumns>
  <tableStyleInfo name="وسائل_النقل" showFirstColumn="1" showLastColumn="0" showRowStripes="1" showColumnStripes="0"/>
  <extLst>
    <ext xmlns:x14="http://schemas.microsoft.com/office/spreadsheetml/2009/9/main" uri="{504A1905-F514-4f6f-8877-14C23A59335A}">
      <x14:table altTextSummary="أدخل تكاليف &quot;الترفيه الفعلية والمتوقعة&quot; في هذا الجدول. يتم حساب الفرق وتحديث الأيقونات تلقائياً"/>
    </ext>
  </extLst>
</table>
</file>

<file path=xl/theme/theme1.xml><?xml version="1.0" encoding="utf-8"?>
<a:theme xmlns:a="http://schemas.openxmlformats.org/drawingml/2006/main" name="Office Theme">
  <a:themeElements>
    <a:clrScheme name="Custom 24">
      <a:dk1>
        <a:sysClr val="windowText" lastClr="000000"/>
      </a:dk1>
      <a:lt1>
        <a:sysClr val="window" lastClr="FFFFFF"/>
      </a:lt1>
      <a:dk2>
        <a:srgbClr val="2F4158"/>
      </a:dk2>
      <a:lt2>
        <a:srgbClr val="F2F2F2"/>
      </a:lt2>
      <a:accent1>
        <a:srgbClr val="D0DE4E"/>
      </a:accent1>
      <a:accent2>
        <a:srgbClr val="3D5157"/>
      </a:accent2>
      <a:accent3>
        <a:srgbClr val="47653F"/>
      </a:accent3>
      <a:accent4>
        <a:srgbClr val="607E4C"/>
      </a:accent4>
      <a:accent5>
        <a:srgbClr val="78A141"/>
      </a:accent5>
      <a:accent6>
        <a:srgbClr val="9BBB59"/>
      </a:accent6>
      <a:hlink>
        <a:srgbClr val="9BBB59"/>
      </a:hlink>
      <a:folHlink>
        <a:srgbClr val="9BBB59"/>
      </a:folHlink>
    </a:clrScheme>
    <a:fontScheme name="Custom 5">
      <a:majorFont>
        <a:latin typeface="Franklin Gothic Demi"/>
        <a:ea typeface=""/>
        <a:cs typeface=""/>
      </a:majorFont>
      <a:minorFont>
        <a:latin typeface="Microsoft Sans Serif"/>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J63"/>
  <sheetViews>
    <sheetView showGridLines="0" rightToLeft="1" tabSelected="1" zoomScaleNormal="100" workbookViewId="0">
      <selection activeCell="W20" sqref="W20"/>
    </sheetView>
  </sheetViews>
  <sheetFormatPr defaultRowHeight="12.75" x14ac:dyDescent="0.2"/>
  <cols>
    <col min="1" max="1" width="2.28515625" customWidth="1"/>
    <col min="2" max="2" width="30.140625" customWidth="1"/>
    <col min="3" max="5" width="18.140625" customWidth="1"/>
    <col min="6" max="6" width="4.42578125" customWidth="1"/>
    <col min="7" max="7" width="32.42578125" customWidth="1"/>
    <col min="8" max="10" width="18.140625" customWidth="1"/>
  </cols>
  <sheetData>
    <row r="1" spans="1:10" ht="71.45" customHeight="1" x14ac:dyDescent="0.2">
      <c r="A1" s="1"/>
      <c r="B1" s="143" t="s">
        <v>0</v>
      </c>
      <c r="C1" s="143"/>
      <c r="D1" s="143"/>
      <c r="E1" s="143"/>
      <c r="F1" s="143"/>
      <c r="G1" s="143"/>
      <c r="H1" s="143"/>
      <c r="I1" s="143"/>
      <c r="J1" s="143"/>
    </row>
    <row r="2" spans="1:10" ht="20.100000000000001" customHeight="1" x14ac:dyDescent="0.2">
      <c r="A2" s="2"/>
      <c r="B2" s="3"/>
      <c r="C2" s="4"/>
      <c r="D2" s="4"/>
      <c r="E2" s="4"/>
      <c r="F2" s="4"/>
      <c r="G2" s="4"/>
      <c r="H2" s="4"/>
      <c r="I2" s="4"/>
      <c r="J2" s="4"/>
    </row>
    <row r="3" spans="1:10" ht="18" customHeight="1" x14ac:dyDescent="0.2">
      <c r="A3" s="2"/>
      <c r="B3" s="155" t="s">
        <v>1</v>
      </c>
      <c r="C3" s="157" t="s">
        <v>38</v>
      </c>
      <c r="D3" s="158"/>
      <c r="E3" s="127">
        <v>2500</v>
      </c>
      <c r="F3" s="5"/>
      <c r="G3" s="120" t="s">
        <v>44</v>
      </c>
      <c r="H3" s="163" t="s">
        <v>76</v>
      </c>
      <c r="I3" s="164"/>
      <c r="J3" s="133">
        <f>SUM(C21,C31,C38,C44,C52,C62,H20,H29,H36,H42,H48,H55)</f>
        <v>2060</v>
      </c>
    </row>
    <row r="4" spans="1:10" ht="18" customHeight="1" thickBot="1" x14ac:dyDescent="0.25">
      <c r="A4" s="2"/>
      <c r="B4" s="153"/>
      <c r="C4" s="159" t="s">
        <v>39</v>
      </c>
      <c r="D4" s="160"/>
      <c r="E4" s="128">
        <v>500</v>
      </c>
      <c r="F4" s="5"/>
      <c r="G4" s="121" t="s">
        <v>45</v>
      </c>
      <c r="H4" s="165" t="s">
        <v>77</v>
      </c>
      <c r="I4" s="166"/>
      <c r="J4" s="134">
        <f>SUM(D21,D31,D38,D44,D52,D62,I20,I29,I36,I42,I48,I55)</f>
        <v>2040</v>
      </c>
    </row>
    <row r="5" spans="1:10" ht="18" customHeight="1" thickBot="1" x14ac:dyDescent="0.25">
      <c r="A5" s="2"/>
      <c r="B5" s="156"/>
      <c r="C5" s="144" t="s">
        <v>40</v>
      </c>
      <c r="D5" s="145"/>
      <c r="E5" s="129">
        <f>SUM(E3:E4)</f>
        <v>3000</v>
      </c>
      <c r="F5" s="5"/>
      <c r="G5" s="161" t="s">
        <v>46</v>
      </c>
      <c r="H5" s="161"/>
      <c r="I5" s="162"/>
      <c r="J5" s="135">
        <f>SUM(E21,E31,E38,E44,E52,E62,J20,J29,J36,J42,J48,J55)</f>
        <v>20</v>
      </c>
    </row>
    <row r="6" spans="1:10" ht="18" customHeight="1" x14ac:dyDescent="0.2">
      <c r="A6" s="2"/>
      <c r="B6" s="152" t="s">
        <v>2</v>
      </c>
      <c r="C6" s="146" t="s">
        <v>38</v>
      </c>
      <c r="D6" s="147"/>
      <c r="E6" s="130">
        <v>2500</v>
      </c>
      <c r="F6" s="5"/>
      <c r="G6" s="122" t="s">
        <v>47</v>
      </c>
      <c r="H6" s="167" t="s">
        <v>76</v>
      </c>
      <c r="I6" s="168"/>
      <c r="J6" s="136">
        <f>E5-J3</f>
        <v>940</v>
      </c>
    </row>
    <row r="7" spans="1:10" ht="18" customHeight="1" thickBot="1" x14ac:dyDescent="0.25">
      <c r="A7" s="2"/>
      <c r="B7" s="153"/>
      <c r="C7" s="148" t="s">
        <v>39</v>
      </c>
      <c r="D7" s="149"/>
      <c r="E7" s="131">
        <v>500</v>
      </c>
      <c r="F7" s="5"/>
      <c r="G7" s="123" t="s">
        <v>48</v>
      </c>
      <c r="H7" s="165" t="s">
        <v>77</v>
      </c>
      <c r="I7" s="166"/>
      <c r="J7" s="137">
        <f>E8-J4</f>
        <v>960</v>
      </c>
    </row>
    <row r="8" spans="1:10" ht="18" customHeight="1" thickBot="1" x14ac:dyDescent="0.25">
      <c r="A8" s="2"/>
      <c r="B8" s="154"/>
      <c r="C8" s="150" t="s">
        <v>40</v>
      </c>
      <c r="D8" s="151"/>
      <c r="E8" s="132">
        <f>SUM(E6:E7)</f>
        <v>3000</v>
      </c>
      <c r="F8" s="5"/>
      <c r="G8" s="161" t="s">
        <v>49</v>
      </c>
      <c r="H8" s="161"/>
      <c r="I8" s="162"/>
      <c r="J8" s="138">
        <f>J7-J6</f>
        <v>20</v>
      </c>
    </row>
    <row r="9" spans="1:10" ht="20.100000000000001" customHeight="1" thickBot="1" x14ac:dyDescent="0.25">
      <c r="A9" s="2"/>
      <c r="B9" s="124"/>
      <c r="C9" s="124"/>
      <c r="D9" s="124"/>
      <c r="E9" s="125"/>
      <c r="F9" s="5"/>
      <c r="G9" s="6"/>
      <c r="H9" s="6"/>
      <c r="I9" s="6"/>
      <c r="J9" s="7"/>
    </row>
    <row r="10" spans="1:10" ht="18" customHeight="1" thickBot="1" x14ac:dyDescent="0.25">
      <c r="A10" s="2"/>
      <c r="B10" s="8" t="s">
        <v>3</v>
      </c>
      <c r="C10" s="9" t="s">
        <v>41</v>
      </c>
      <c r="D10" s="9" t="s">
        <v>42</v>
      </c>
      <c r="E10" s="10" t="s">
        <v>43</v>
      </c>
      <c r="F10" s="11"/>
      <c r="G10" s="12" t="s">
        <v>50</v>
      </c>
      <c r="H10" s="13" t="s">
        <v>41</v>
      </c>
      <c r="I10" s="14" t="s">
        <v>42</v>
      </c>
      <c r="J10" s="15" t="s">
        <v>43</v>
      </c>
    </row>
    <row r="11" spans="1:10" ht="18" customHeight="1" thickBot="1" x14ac:dyDescent="0.25">
      <c r="A11" s="2"/>
      <c r="B11" s="16" t="s">
        <v>4</v>
      </c>
      <c r="C11" s="17">
        <v>1500</v>
      </c>
      <c r="D11" s="18">
        <v>1400</v>
      </c>
      <c r="E11" s="19">
        <f>السكن[[#This Row],[التكلفة المتوقعة]]-السكن[[#This Row],[التكلفة الفعلية]]</f>
        <v>100</v>
      </c>
      <c r="F11" s="20"/>
      <c r="G11" s="21" t="s">
        <v>51</v>
      </c>
      <c r="H11" s="22">
        <v>0</v>
      </c>
      <c r="I11" s="22">
        <v>50</v>
      </c>
      <c r="J11" s="22">
        <f>الترفيه[[#This Row],[التكلفة المتوقعة]]-الترفيه[[#This Row],[التكلفة الفعلية]]</f>
        <v>-50</v>
      </c>
    </row>
    <row r="12" spans="1:10" ht="18" customHeight="1" thickBot="1" x14ac:dyDescent="0.25">
      <c r="A12" s="2"/>
      <c r="B12" s="23" t="s">
        <v>5</v>
      </c>
      <c r="C12" s="24">
        <v>60</v>
      </c>
      <c r="D12" s="24">
        <v>100</v>
      </c>
      <c r="E12" s="24">
        <f>السكن[[#This Row],[التكلفة المتوقعة]]-السكن[[#This Row],[التكلفة الفعلية]]</f>
        <v>-40</v>
      </c>
      <c r="F12" s="25"/>
      <c r="G12" s="26" t="s">
        <v>52</v>
      </c>
      <c r="H12" s="27"/>
      <c r="I12" s="27"/>
      <c r="J12" s="27">
        <f>الترفيه[[#This Row],[التكلفة المتوقعة]]-الترفيه[[#This Row],[التكلفة الفعلية]]</f>
        <v>0</v>
      </c>
    </row>
    <row r="13" spans="1:10" ht="18" customHeight="1" thickBot="1" x14ac:dyDescent="0.25">
      <c r="A13" s="2"/>
      <c r="B13" s="16" t="s">
        <v>6</v>
      </c>
      <c r="C13" s="28">
        <v>50</v>
      </c>
      <c r="D13" s="29">
        <v>60</v>
      </c>
      <c r="E13" s="29">
        <f>السكن[[#This Row],[التكلفة المتوقعة]]-السكن[[#This Row],[التكلفة الفعلية]]</f>
        <v>-10</v>
      </c>
      <c r="F13" s="25"/>
      <c r="G13" s="30" t="s">
        <v>53</v>
      </c>
      <c r="H13" s="22"/>
      <c r="I13" s="31"/>
      <c r="J13" s="31">
        <f>الترفيه[[#This Row],[التكلفة المتوقعة]]-الترفيه[[#This Row],[التكلفة الفعلية]]</f>
        <v>0</v>
      </c>
    </row>
    <row r="14" spans="1:10" ht="18" customHeight="1" thickBot="1" x14ac:dyDescent="0.25">
      <c r="A14" s="2"/>
      <c r="B14" s="23" t="s">
        <v>7</v>
      </c>
      <c r="C14" s="32">
        <v>200</v>
      </c>
      <c r="D14" s="24">
        <v>180</v>
      </c>
      <c r="E14" s="24">
        <f>السكن[[#This Row],[التكلفة المتوقعة]]-السكن[[#This Row],[التكلفة الفعلية]]</f>
        <v>20</v>
      </c>
      <c r="F14" s="25"/>
      <c r="G14" s="33" t="s">
        <v>54</v>
      </c>
      <c r="H14" s="34"/>
      <c r="I14" s="34"/>
      <c r="J14" s="27">
        <f>الترفيه[[#This Row],[التكلفة المتوقعة]]-الترفيه[[#This Row],[التكلفة الفعلية]]</f>
        <v>0</v>
      </c>
    </row>
    <row r="15" spans="1:10" ht="18" customHeight="1" thickBot="1" x14ac:dyDescent="0.25">
      <c r="A15" s="2"/>
      <c r="B15" s="16" t="s">
        <v>8</v>
      </c>
      <c r="C15" s="29"/>
      <c r="D15" s="29"/>
      <c r="E15" s="29">
        <f>السكن[[#This Row],[التكلفة المتوقعة]]-السكن[[#This Row],[التكلفة الفعلية]]</f>
        <v>0</v>
      </c>
      <c r="F15" s="25"/>
      <c r="G15" s="21" t="s">
        <v>55</v>
      </c>
      <c r="H15" s="31"/>
      <c r="I15" s="31"/>
      <c r="J15" s="35">
        <f>الترفيه[[#This Row],[التكلفة المتوقعة]]-الترفيه[[#This Row],[التكلفة الفعلية]]</f>
        <v>0</v>
      </c>
    </row>
    <row r="16" spans="1:10" ht="18" customHeight="1" thickBot="1" x14ac:dyDescent="0.25">
      <c r="A16" s="2"/>
      <c r="B16" s="23" t="s">
        <v>9</v>
      </c>
      <c r="C16" s="24"/>
      <c r="D16" s="36"/>
      <c r="E16" s="24">
        <f>السكن[[#This Row],[التكلفة المتوقعة]]-السكن[[#This Row],[التكلفة الفعلية]]</f>
        <v>0</v>
      </c>
      <c r="F16" s="25"/>
      <c r="G16" s="33" t="s">
        <v>56</v>
      </c>
      <c r="H16" s="37"/>
      <c r="I16" s="37"/>
      <c r="J16" s="38">
        <f>الترفيه[[#This Row],[التكلفة المتوقعة]]-الترفيه[[#This Row],[التكلفة الفعلية]]</f>
        <v>0</v>
      </c>
    </row>
    <row r="17" spans="1:10" ht="18" customHeight="1" thickBot="1" x14ac:dyDescent="0.25">
      <c r="A17" s="2"/>
      <c r="B17" s="16" t="s">
        <v>10</v>
      </c>
      <c r="C17" s="29"/>
      <c r="D17" s="28"/>
      <c r="E17" s="28">
        <f>السكن[[#This Row],[التكلفة المتوقعة]]-السكن[[#This Row],[التكلفة الفعلية]]</f>
        <v>0</v>
      </c>
      <c r="F17" s="25"/>
      <c r="G17" s="39" t="s">
        <v>13</v>
      </c>
      <c r="H17" s="40"/>
      <c r="I17" s="40"/>
      <c r="J17" s="41">
        <f>الترفيه[[#This Row],[التكلفة المتوقعة]]-الترفيه[[#This Row],[التكلفة الفعلية]]</f>
        <v>0</v>
      </c>
    </row>
    <row r="18" spans="1:10" ht="18" customHeight="1" thickBot="1" x14ac:dyDescent="0.25">
      <c r="A18" s="2"/>
      <c r="B18" s="23" t="s">
        <v>11</v>
      </c>
      <c r="C18" s="24"/>
      <c r="D18" s="42"/>
      <c r="E18" s="24">
        <f>السكن[[#This Row],[التكلفة المتوقعة]]-السكن[[#This Row],[التكلفة الفعلية]]</f>
        <v>0</v>
      </c>
      <c r="F18" s="25"/>
      <c r="G18" s="33" t="s">
        <v>13</v>
      </c>
      <c r="H18" s="27"/>
      <c r="I18" s="27"/>
      <c r="J18" s="43">
        <f>الترفيه[[#This Row],[التكلفة المتوقعة]]-الترفيه[[#This Row],[التكلفة الفعلية]]</f>
        <v>0</v>
      </c>
    </row>
    <row r="19" spans="1:10" ht="18" customHeight="1" thickBot="1" x14ac:dyDescent="0.25">
      <c r="A19" s="2"/>
      <c r="B19" s="44" t="s">
        <v>12</v>
      </c>
      <c r="C19" s="45"/>
      <c r="D19" s="45"/>
      <c r="E19" s="28">
        <f>السكن[[#This Row],[التكلفة المتوقعة]]-السكن[[#This Row],[التكلفة الفعلية]]</f>
        <v>0</v>
      </c>
      <c r="F19" s="25"/>
      <c r="G19" s="39" t="s">
        <v>13</v>
      </c>
      <c r="H19" s="40"/>
      <c r="I19" s="40"/>
      <c r="J19" s="41">
        <f>الترفيه[[#This Row],[التكلفة المتوقعة]]-الترفيه[[#This Row],[التكلفة الفعلية]]</f>
        <v>0</v>
      </c>
    </row>
    <row r="20" spans="1:10" ht="18" customHeight="1" thickBot="1" x14ac:dyDescent="0.25">
      <c r="A20" s="2"/>
      <c r="B20" s="46" t="s">
        <v>13</v>
      </c>
      <c r="C20" s="47"/>
      <c r="D20" s="47"/>
      <c r="E20" s="48">
        <f>السكن[[#This Row],[التكلفة المتوقعة]]-السكن[[#This Row],[التكلفة الفعلية]]</f>
        <v>0</v>
      </c>
      <c r="F20" s="25"/>
      <c r="G20" s="49" t="s">
        <v>14</v>
      </c>
      <c r="H20" s="50">
        <f>SUBTOTAL(109,الترفيه[التكلفة المتوقعة])</f>
        <v>0</v>
      </c>
      <c r="I20" s="51">
        <f>SUBTOTAL(109,الترفيه[التكلفة الفعلية])</f>
        <v>50</v>
      </c>
      <c r="J20" s="52">
        <f>SUBTOTAL(109,الترفيه[الفرق])</f>
        <v>-50</v>
      </c>
    </row>
    <row r="21" spans="1:10" ht="18" customHeight="1" thickBot="1" x14ac:dyDescent="0.25">
      <c r="A21" s="2"/>
      <c r="B21" s="53" t="s">
        <v>14</v>
      </c>
      <c r="C21" s="54">
        <f>SUBTOTAL(109,السكن[التكلفة المتوقعة])</f>
        <v>1810</v>
      </c>
      <c r="D21" s="55">
        <f>SUBTOTAL(109,السكن[التكلفة الفعلية])</f>
        <v>1740</v>
      </c>
      <c r="E21" s="56">
        <f>SUBTOTAL(109,السكن[الفرق])</f>
        <v>70</v>
      </c>
      <c r="F21" s="25"/>
      <c r="G21" s="141"/>
      <c r="H21" s="141"/>
      <c r="I21" s="141"/>
      <c r="J21" s="141"/>
    </row>
    <row r="22" spans="1:10" ht="18" customHeight="1" thickBot="1" x14ac:dyDescent="0.25">
      <c r="A22" s="2"/>
      <c r="B22" s="139"/>
      <c r="C22" s="139"/>
      <c r="D22" s="139"/>
      <c r="E22" s="139"/>
      <c r="F22" s="25"/>
      <c r="G22" s="57" t="s">
        <v>57</v>
      </c>
      <c r="H22" s="58" t="s">
        <v>41</v>
      </c>
      <c r="I22" s="58" t="s">
        <v>42</v>
      </c>
      <c r="J22" s="59" t="s">
        <v>43</v>
      </c>
    </row>
    <row r="23" spans="1:10" ht="18" customHeight="1" thickBot="1" x14ac:dyDescent="0.25">
      <c r="A23" s="2"/>
      <c r="B23" s="60" t="s">
        <v>15</v>
      </c>
      <c r="C23" s="13" t="s">
        <v>41</v>
      </c>
      <c r="D23" s="14" t="s">
        <v>42</v>
      </c>
      <c r="E23" s="14" t="s">
        <v>43</v>
      </c>
      <c r="F23" s="25"/>
      <c r="G23" s="16" t="s">
        <v>58</v>
      </c>
      <c r="H23" s="17"/>
      <c r="I23" s="29"/>
      <c r="J23" s="61">
        <f>القروض[[#This Row],[التكلفة المتوقعة]]-القروض[[#This Row],[التكلفة الفعلية]]</f>
        <v>0</v>
      </c>
    </row>
    <row r="24" spans="1:10" ht="18" customHeight="1" thickBot="1" x14ac:dyDescent="0.25">
      <c r="A24" s="2"/>
      <c r="B24" s="21" t="s">
        <v>16</v>
      </c>
      <c r="C24" s="22">
        <v>250</v>
      </c>
      <c r="D24" s="22">
        <v>250</v>
      </c>
      <c r="E24" s="22">
        <f>وسائل_النقل[[#This Row],[التكلفة المتوقعة]]-وسائل_النقل[[#This Row],[التكلفة الفعلية]]</f>
        <v>0</v>
      </c>
      <c r="F24" s="25"/>
      <c r="G24" s="62" t="s">
        <v>59</v>
      </c>
      <c r="H24" s="24"/>
      <c r="I24" s="36"/>
      <c r="J24" s="24">
        <f>القروض[[#This Row],[التكلفة المتوقعة]]-القروض[[#This Row],[التكلفة الفعلية]]</f>
        <v>0</v>
      </c>
    </row>
    <row r="25" spans="1:10" ht="18" customHeight="1" thickBot="1" x14ac:dyDescent="0.25">
      <c r="A25" s="2"/>
      <c r="B25" s="33" t="s">
        <v>17</v>
      </c>
      <c r="C25" s="34"/>
      <c r="D25" s="34"/>
      <c r="E25" s="34">
        <f>وسائل_النقل[[#This Row],[التكلفة المتوقعة]]-وسائل_النقل[[#This Row],[التكلفة الفعلية]]</f>
        <v>0</v>
      </c>
      <c r="F25" s="25"/>
      <c r="G25" s="63" t="s">
        <v>60</v>
      </c>
      <c r="H25" s="64"/>
      <c r="I25" s="28"/>
      <c r="J25" s="29">
        <f>القروض[[#This Row],[التكلفة المتوقعة]]-القروض[[#This Row],[التكلفة الفعلية]]</f>
        <v>0</v>
      </c>
    </row>
    <row r="26" spans="1:10" ht="18" customHeight="1" thickBot="1" x14ac:dyDescent="0.25">
      <c r="A26" s="2"/>
      <c r="B26" s="39" t="s">
        <v>18</v>
      </c>
      <c r="C26" s="31"/>
      <c r="D26" s="31"/>
      <c r="E26" s="31">
        <f>وسائل_النقل[[#This Row],[التكلفة المتوقعة]]-وسائل_النقل[[#This Row],[التكلفة الفعلية]]</f>
        <v>0</v>
      </c>
      <c r="F26" s="25"/>
      <c r="G26" s="23" t="s">
        <v>60</v>
      </c>
      <c r="H26" s="24"/>
      <c r="I26" s="36"/>
      <c r="J26" s="24">
        <f>القروض[[#This Row],[التكلفة المتوقعة]]-القروض[[#This Row],[التكلفة الفعلية]]</f>
        <v>0</v>
      </c>
    </row>
    <row r="27" spans="1:10" ht="18" customHeight="1" thickBot="1" x14ac:dyDescent="0.25">
      <c r="A27" s="2"/>
      <c r="B27" s="33" t="s">
        <v>19</v>
      </c>
      <c r="C27" s="37"/>
      <c r="D27" s="37"/>
      <c r="E27" s="37">
        <f>وسائل_النقل[[#This Row],[التكلفة المتوقعة]]-وسائل_النقل[[#This Row],[التكلفة الفعلية]]</f>
        <v>0</v>
      </c>
      <c r="F27" s="25"/>
      <c r="G27" s="65" t="s">
        <v>60</v>
      </c>
      <c r="H27" s="64"/>
      <c r="I27" s="28"/>
      <c r="J27" s="66">
        <f>القروض[[#This Row],[التكلفة المتوقعة]]-القروض[[#This Row],[التكلفة الفعلية]]</f>
        <v>0</v>
      </c>
    </row>
    <row r="28" spans="1:10" ht="18" customHeight="1" thickBot="1" x14ac:dyDescent="0.25">
      <c r="A28" s="2"/>
      <c r="B28" s="67" t="s">
        <v>20</v>
      </c>
      <c r="C28" s="31"/>
      <c r="D28" s="31"/>
      <c r="E28" s="31">
        <f>وسائل_النقل[[#This Row],[التكلفة المتوقعة]]-وسائل_النقل[[#This Row],[التكلفة الفعلية]]</f>
        <v>0</v>
      </c>
      <c r="F28" s="25"/>
      <c r="G28" s="68" t="s">
        <v>13</v>
      </c>
      <c r="H28" s="69"/>
      <c r="I28" s="42"/>
      <c r="J28" s="69">
        <f>القروض[[#This Row],[التكلفة المتوقعة]]-القروض[[#This Row],[التكلفة الفعلية]]</f>
        <v>0</v>
      </c>
    </row>
    <row r="29" spans="1:10" ht="18" customHeight="1" thickBot="1" x14ac:dyDescent="0.25">
      <c r="A29" s="2"/>
      <c r="B29" s="70" t="s">
        <v>21</v>
      </c>
      <c r="C29" s="37"/>
      <c r="D29" s="37"/>
      <c r="E29" s="37">
        <f>وسائل_النقل[[#This Row],[التكلفة المتوقعة]]-وسائل_النقل[[#This Row],[التكلفة الفعلية]]</f>
        <v>0</v>
      </c>
      <c r="F29" s="25"/>
      <c r="G29" s="57" t="s">
        <v>14</v>
      </c>
      <c r="H29" s="54">
        <f>SUBTOTAL(109,القروض[التكلفة المتوقعة])</f>
        <v>0</v>
      </c>
      <c r="I29" s="71">
        <f>SUBTOTAL(109,القروض[التكلفة الفعلية])</f>
        <v>0</v>
      </c>
      <c r="J29" s="72">
        <f>SUBTOTAL(109,القروض[الفرق])</f>
        <v>0</v>
      </c>
    </row>
    <row r="30" spans="1:10" ht="18" customHeight="1" x14ac:dyDescent="0.2">
      <c r="A30" s="2"/>
      <c r="B30" s="39" t="s">
        <v>13</v>
      </c>
      <c r="C30" s="40"/>
      <c r="D30" s="73"/>
      <c r="E30" s="40">
        <f>وسائل_النقل[[#This Row],[التكلفة المتوقعة]]-وسائل_النقل[[#This Row],[التكلفة الفعلية]]</f>
        <v>0</v>
      </c>
      <c r="F30" s="25"/>
      <c r="G30" s="140"/>
      <c r="H30" s="140"/>
      <c r="I30" s="140"/>
      <c r="J30" s="140"/>
    </row>
    <row r="31" spans="1:10" ht="18" customHeight="1" x14ac:dyDescent="0.2">
      <c r="A31" s="2"/>
      <c r="B31" s="49" t="s">
        <v>14</v>
      </c>
      <c r="C31" s="51">
        <f>SUBTOTAL(109,وسائل_النقل[التكلفة المتوقعة])</f>
        <v>250</v>
      </c>
      <c r="D31" s="51">
        <f>SUBTOTAL(109,وسائل_النقل[التكلفة الفعلية])</f>
        <v>250</v>
      </c>
      <c r="E31" s="51">
        <f>SUBTOTAL(109,وسائل_النقل[الفرق])</f>
        <v>0</v>
      </c>
      <c r="F31" s="20"/>
      <c r="G31" s="60" t="s">
        <v>61</v>
      </c>
      <c r="H31" s="13" t="s">
        <v>41</v>
      </c>
      <c r="I31" s="13" t="s">
        <v>42</v>
      </c>
      <c r="J31" s="13" t="s">
        <v>43</v>
      </c>
    </row>
    <row r="32" spans="1:10" ht="18" customHeight="1" thickBot="1" x14ac:dyDescent="0.25">
      <c r="A32" s="2"/>
      <c r="B32" s="140"/>
      <c r="C32" s="140"/>
      <c r="D32" s="140"/>
      <c r="E32" s="140"/>
      <c r="F32" s="20"/>
      <c r="G32" s="21" t="s">
        <v>62</v>
      </c>
      <c r="H32" s="40"/>
      <c r="I32" s="40"/>
      <c r="J32" s="40">
        <f>الضرائب[[#This Row],[التكلفة المتوقعة]]-الضرائب[[#This Row],[التكلفة الفعلية]]</f>
        <v>0</v>
      </c>
    </row>
    <row r="33" spans="1:10" ht="18" customHeight="1" thickBot="1" x14ac:dyDescent="0.25">
      <c r="A33" s="2"/>
      <c r="B33" s="57" t="s">
        <v>18</v>
      </c>
      <c r="C33" s="74" t="s">
        <v>41</v>
      </c>
      <c r="D33" s="75" t="s">
        <v>42</v>
      </c>
      <c r="E33" s="76" t="s">
        <v>43</v>
      </c>
      <c r="F33" s="20"/>
      <c r="G33" s="77" t="s">
        <v>63</v>
      </c>
      <c r="H33" s="27"/>
      <c r="I33" s="78"/>
      <c r="J33" s="78">
        <f>الضرائب[[#This Row],[التكلفة المتوقعة]]-الضرائب[[#This Row],[التكلفة الفعلية]]</f>
        <v>0</v>
      </c>
    </row>
    <row r="34" spans="1:10" ht="18" customHeight="1" thickBot="1" x14ac:dyDescent="0.25">
      <c r="A34" s="79"/>
      <c r="B34" s="80" t="s">
        <v>22</v>
      </c>
      <c r="C34" s="61"/>
      <c r="D34" s="81"/>
      <c r="E34" s="17">
        <f>التأمين[[#This Row],[التكلفة المتوقعة]]-التأمين[[#This Row],[التكلفة الفعلية]]</f>
        <v>0</v>
      </c>
      <c r="F34" s="20"/>
      <c r="G34" s="67" t="s">
        <v>64</v>
      </c>
      <c r="H34" s="31"/>
      <c r="I34" s="73"/>
      <c r="J34" s="73">
        <f>الضرائب[[#This Row],[التكلفة المتوقعة]]-الضرائب[[#This Row],[التكلفة الفعلية]]</f>
        <v>0</v>
      </c>
    </row>
    <row r="35" spans="1:10" ht="18" customHeight="1" thickBot="1" x14ac:dyDescent="0.25">
      <c r="A35" s="79"/>
      <c r="B35" s="82" t="s">
        <v>23</v>
      </c>
      <c r="C35" s="24"/>
      <c r="D35" s="83"/>
      <c r="E35" s="83">
        <f>التأمين[[#This Row],[التكلفة المتوقعة]]-التأمين[[#This Row],[التكلفة الفعلية]]</f>
        <v>0</v>
      </c>
      <c r="F35" s="20"/>
      <c r="G35" s="77" t="s">
        <v>13</v>
      </c>
      <c r="H35" s="78"/>
      <c r="I35" s="78"/>
      <c r="J35" s="78">
        <f>الضرائب[[#This Row],[التكلفة المتوقعة]]-الضرائب[[#This Row],[التكلفة الفعلية]]</f>
        <v>0</v>
      </c>
    </row>
    <row r="36" spans="1:10" ht="18" customHeight="1" thickBot="1" x14ac:dyDescent="0.25">
      <c r="A36" s="79"/>
      <c r="B36" s="84" t="s">
        <v>24</v>
      </c>
      <c r="C36" s="29"/>
      <c r="D36" s="85"/>
      <c r="E36" s="29">
        <f>التأمين[[#This Row],[التكلفة المتوقعة]]-التأمين[[#This Row],[التكلفة الفعلية]]</f>
        <v>0</v>
      </c>
      <c r="F36" s="20"/>
      <c r="G36" s="49" t="s">
        <v>14</v>
      </c>
      <c r="H36" s="51">
        <f>SUBTOTAL(109,الضرائب[التكلفة المتوقعة])</f>
        <v>0</v>
      </c>
      <c r="I36" s="51">
        <f>SUBTOTAL(109,الضرائب[التكلفة الفعلية])</f>
        <v>0</v>
      </c>
      <c r="J36" s="51">
        <f>SUBTOTAL(109,الضرائب[الفرق])</f>
        <v>0</v>
      </c>
    </row>
    <row r="37" spans="1:10" ht="18" customHeight="1" thickBot="1" x14ac:dyDescent="0.25">
      <c r="A37" s="79"/>
      <c r="B37" s="86" t="s">
        <v>13</v>
      </c>
      <c r="C37" s="69"/>
      <c r="D37" s="87"/>
      <c r="E37" s="69">
        <f>التأمين[[#This Row],[التكلفة المتوقعة]]-التأمين[[#This Row],[التكلفة الفعلية]]</f>
        <v>0</v>
      </c>
      <c r="F37" s="25"/>
      <c r="G37" s="141"/>
      <c r="H37" s="141"/>
      <c r="I37" s="141"/>
      <c r="J37" s="141"/>
    </row>
    <row r="38" spans="1:10" ht="18" customHeight="1" thickBot="1" x14ac:dyDescent="0.25">
      <c r="A38" s="2"/>
      <c r="B38" s="57" t="s">
        <v>14</v>
      </c>
      <c r="C38" s="88">
        <f>SUBTOTAL(109,التأمين[التكلفة المتوقعة])</f>
        <v>0</v>
      </c>
      <c r="D38" s="89">
        <f>SUBTOTAL(109,التأمين[التكلفة الفعلية])</f>
        <v>0</v>
      </c>
      <c r="E38" s="90">
        <f>SUBTOTAL(109,التأمين[الفرق])</f>
        <v>0</v>
      </c>
      <c r="F38" s="25"/>
      <c r="G38" s="91" t="s">
        <v>65</v>
      </c>
      <c r="H38" s="92" t="s">
        <v>41</v>
      </c>
      <c r="I38" s="93" t="s">
        <v>42</v>
      </c>
      <c r="J38" s="76" t="s">
        <v>43</v>
      </c>
    </row>
    <row r="39" spans="1:10" ht="18" customHeight="1" thickBot="1" x14ac:dyDescent="0.25">
      <c r="A39" s="2"/>
      <c r="B39" s="140"/>
      <c r="C39" s="140"/>
      <c r="D39" s="140"/>
      <c r="E39" s="140"/>
      <c r="F39" s="94"/>
      <c r="G39" s="95" t="s">
        <v>66</v>
      </c>
      <c r="H39" s="17"/>
      <c r="I39" s="96"/>
      <c r="J39" s="97">
        <f>المدخرات_أو_الاستثمار[[#This Row],[التكلفة المتوقعة]]-المدخرات_أو_الاستثمار[[#This Row],[التكلفة الفعلية]]</f>
        <v>0</v>
      </c>
    </row>
    <row r="40" spans="1:10" ht="18" customHeight="1" thickBot="1" x14ac:dyDescent="0.25">
      <c r="A40" s="2"/>
      <c r="B40" s="60" t="s">
        <v>25</v>
      </c>
      <c r="C40" s="98" t="s">
        <v>41</v>
      </c>
      <c r="D40" s="13" t="s">
        <v>42</v>
      </c>
      <c r="E40" s="13" t="s">
        <v>43</v>
      </c>
      <c r="F40" s="94"/>
      <c r="G40" s="23" t="s">
        <v>67</v>
      </c>
      <c r="H40" s="32"/>
      <c r="I40" s="99"/>
      <c r="J40" s="100">
        <f>المدخرات_أو_الاستثمار[[#This Row],[التكلفة المتوقعة]]-المدخرات_أو_الاستثمار[[#This Row],[التكلفة الفعلية]]</f>
        <v>0</v>
      </c>
    </row>
    <row r="41" spans="1:10" ht="18" customHeight="1" thickBot="1" x14ac:dyDescent="0.25">
      <c r="A41" s="2"/>
      <c r="B41" s="21" t="s">
        <v>26</v>
      </c>
      <c r="C41" s="41"/>
      <c r="D41" s="40"/>
      <c r="E41" s="40">
        <f>الطعام[[#This Row],[التكلفة المتوقعة]]-الطعام[[#This Row],[التكلفة الفعلية]]</f>
        <v>0</v>
      </c>
      <c r="F41" s="94"/>
      <c r="G41" s="101" t="s">
        <v>13</v>
      </c>
      <c r="H41" s="102"/>
      <c r="I41" s="103"/>
      <c r="J41" s="104">
        <f>المدخرات_أو_الاستثمار[[#This Row],[التكلفة المتوقعة]]-المدخرات_أو_الاستثمار[[#This Row],[التكلفة الفعلية]]</f>
        <v>0</v>
      </c>
    </row>
    <row r="42" spans="1:10" ht="18" customHeight="1" thickBot="1" x14ac:dyDescent="0.25">
      <c r="A42" s="2"/>
      <c r="B42" s="33" t="s">
        <v>27</v>
      </c>
      <c r="C42" s="43"/>
      <c r="D42" s="27"/>
      <c r="E42" s="27">
        <f>الطعام[[#This Row],[التكلفة المتوقعة]]-الطعام[[#This Row],[التكلفة الفعلية]]</f>
        <v>0</v>
      </c>
      <c r="F42" s="25"/>
      <c r="G42" s="91" t="s">
        <v>14</v>
      </c>
      <c r="H42" s="55">
        <f>SUBTOTAL(109,المدخرات_أو_الاستثمار[التكلفة المتوقعة])</f>
        <v>0</v>
      </c>
      <c r="I42" s="105">
        <f>SUBTOTAL(109,المدخرات_أو_الاستثمار[التكلفة الفعلية])</f>
        <v>0</v>
      </c>
      <c r="J42" s="90">
        <f>SUBTOTAL(109,المدخرات_أو_الاستثمار[الفرق])</f>
        <v>0</v>
      </c>
    </row>
    <row r="43" spans="1:10" ht="18" customHeight="1" x14ac:dyDescent="0.2">
      <c r="A43" s="2"/>
      <c r="B43" s="39" t="s">
        <v>13</v>
      </c>
      <c r="C43" s="41"/>
      <c r="D43" s="40"/>
      <c r="E43" s="40">
        <f>الطعام[[#This Row],[التكلفة المتوقعة]]-الطعام[[#This Row],[التكلفة الفعلية]]</f>
        <v>0</v>
      </c>
      <c r="F43" s="25"/>
      <c r="G43" s="139"/>
      <c r="H43" s="139"/>
      <c r="I43" s="139"/>
      <c r="J43" s="139"/>
    </row>
    <row r="44" spans="1:10" ht="18" customHeight="1" x14ac:dyDescent="0.2">
      <c r="A44" s="2"/>
      <c r="B44" s="49" t="s">
        <v>14</v>
      </c>
      <c r="C44" s="106">
        <f>SUBTOTAL(109,الطعام[التكلفة المتوقعة])</f>
        <v>0</v>
      </c>
      <c r="D44" s="51">
        <f>SUBTOTAL(109,الطعام[التكلفة الفعلية])</f>
        <v>0</v>
      </c>
      <c r="E44" s="51">
        <f>SUBTOTAL(109,الطعام[الفرق])</f>
        <v>0</v>
      </c>
      <c r="F44" s="25"/>
      <c r="G44" s="60" t="s">
        <v>68</v>
      </c>
      <c r="H44" s="98" t="s">
        <v>41</v>
      </c>
      <c r="I44" s="13" t="s">
        <v>42</v>
      </c>
      <c r="J44" s="15" t="s">
        <v>43</v>
      </c>
    </row>
    <row r="45" spans="1:10" ht="18" customHeight="1" thickBot="1" x14ac:dyDescent="0.25">
      <c r="A45" s="2"/>
      <c r="B45" s="140"/>
      <c r="C45" s="140"/>
      <c r="D45" s="140"/>
      <c r="E45" s="140"/>
      <c r="F45" s="20"/>
      <c r="G45" s="107" t="s">
        <v>69</v>
      </c>
      <c r="H45" s="41"/>
      <c r="I45" s="40"/>
      <c r="J45" s="41">
        <f>الهدايا_والتبرعات[[#This Row],[التكلفة المتوقعة]]-الهدايا_والتبرعات[[#This Row],[التكلفة الفعلية]]</f>
        <v>0</v>
      </c>
    </row>
    <row r="46" spans="1:10" ht="18" customHeight="1" thickBot="1" x14ac:dyDescent="0.25">
      <c r="A46" s="2"/>
      <c r="B46" s="91" t="s">
        <v>28</v>
      </c>
      <c r="C46" s="74" t="s">
        <v>41</v>
      </c>
      <c r="D46" s="74" t="s">
        <v>42</v>
      </c>
      <c r="E46" s="74" t="s">
        <v>43</v>
      </c>
      <c r="F46" s="20"/>
      <c r="G46" s="77" t="s">
        <v>70</v>
      </c>
      <c r="H46" s="43"/>
      <c r="I46" s="27"/>
      <c r="J46" s="43">
        <f>الهدايا_والتبرعات[[#This Row],[التكلفة المتوقعة]]-الهدايا_والتبرعات[[#This Row],[التكلفة الفعلية]]</f>
        <v>0</v>
      </c>
    </row>
    <row r="47" spans="1:10" ht="18" customHeight="1" thickBot="1" x14ac:dyDescent="0.25">
      <c r="A47" s="2"/>
      <c r="B47" s="108" t="s">
        <v>25</v>
      </c>
      <c r="C47" s="29"/>
      <c r="D47" s="29"/>
      <c r="E47" s="17">
        <f>الحيوانات_الأليفة[[#This Row],[التكلفة المتوقعة]]-الحيوانات_الأليفة[[#This Row],[التكلفة الفعلية]]</f>
        <v>0</v>
      </c>
      <c r="F47" s="20"/>
      <c r="G47" s="109" t="s">
        <v>71</v>
      </c>
      <c r="H47" s="41"/>
      <c r="I47" s="40"/>
      <c r="J47" s="41">
        <f>الهدايا_والتبرعات[[#This Row],[التكلفة المتوقعة]]-الهدايا_والتبرعات[[#This Row],[التكلفة الفعلية]]</f>
        <v>0</v>
      </c>
    </row>
    <row r="48" spans="1:10" ht="18" customHeight="1" thickBot="1" x14ac:dyDescent="0.25">
      <c r="A48" s="2"/>
      <c r="B48" s="23" t="s">
        <v>29</v>
      </c>
      <c r="C48" s="24"/>
      <c r="D48" s="24"/>
      <c r="E48" s="24">
        <f>الحيوانات_الأليفة[[#This Row],[التكلفة المتوقعة]]-الحيوانات_الأليفة[[#This Row],[التكلفة الفعلية]]</f>
        <v>0</v>
      </c>
      <c r="F48" s="25"/>
      <c r="G48" s="49" t="s">
        <v>14</v>
      </c>
      <c r="H48" s="106">
        <f>SUBTOTAL(109,الهدايا_والتبرعات[التكلفة المتوقعة])</f>
        <v>0</v>
      </c>
      <c r="I48" s="51">
        <f>SUBTOTAL(109,الهدايا_والتبرعات[التكلفة الفعلية])</f>
        <v>0</v>
      </c>
      <c r="J48" s="110">
        <f>SUBTOTAL(109,الهدايا_والتبرعات[الفرق])</f>
        <v>0</v>
      </c>
    </row>
    <row r="49" spans="1:10" ht="18" customHeight="1" thickBot="1" x14ac:dyDescent="0.25">
      <c r="A49" s="2"/>
      <c r="B49" s="108" t="s">
        <v>30</v>
      </c>
      <c r="C49" s="29"/>
      <c r="D49" s="28"/>
      <c r="E49" s="66">
        <f>الحيوانات_الأليفة[[#This Row],[التكلفة المتوقعة]]-الحيوانات_الأليفة[[#This Row],[التكلفة الفعلية]]</f>
        <v>0</v>
      </c>
      <c r="F49" s="25"/>
      <c r="G49" s="140"/>
      <c r="H49" s="140"/>
      <c r="I49" s="140"/>
      <c r="J49" s="140"/>
    </row>
    <row r="50" spans="1:10" ht="18" customHeight="1" thickBot="1" x14ac:dyDescent="0.25">
      <c r="A50" s="2"/>
      <c r="B50" s="23" t="s">
        <v>31</v>
      </c>
      <c r="C50" s="24"/>
      <c r="D50" s="32"/>
      <c r="E50" s="24">
        <f>الحيوانات_الأليفة[[#This Row],[التكلفة المتوقعة]]-الحيوانات_الأليفة[[#This Row],[التكلفة الفعلية]]</f>
        <v>0</v>
      </c>
      <c r="F50" s="25"/>
      <c r="G50" s="91" t="s">
        <v>72</v>
      </c>
      <c r="H50" s="92" t="s">
        <v>41</v>
      </c>
      <c r="I50" s="74" t="s">
        <v>42</v>
      </c>
      <c r="J50" s="74" t="s">
        <v>43</v>
      </c>
    </row>
    <row r="51" spans="1:10" ht="18" customHeight="1" thickBot="1" x14ac:dyDescent="0.25">
      <c r="A51" s="2"/>
      <c r="B51" s="111" t="s">
        <v>13</v>
      </c>
      <c r="C51" s="102"/>
      <c r="D51" s="29"/>
      <c r="E51" s="29">
        <f>الحيوانات_الأليفة[[#This Row],[التكلفة المتوقعة]]-الحيوانات_الأليفة[[#This Row],[التكلفة الفعلية]]</f>
        <v>0</v>
      </c>
      <c r="F51" s="94"/>
      <c r="G51" s="101" t="s">
        <v>73</v>
      </c>
      <c r="H51" s="18"/>
      <c r="I51" s="29"/>
      <c r="J51" s="29">
        <f>المتطلبات_القانونية[[#This Row],[التكلفة المتوقعة]]-المتطلبات_القانونية[[#This Row],[التكلفة الفعلية]]</f>
        <v>0</v>
      </c>
    </row>
    <row r="52" spans="1:10" ht="18" customHeight="1" thickBot="1" x14ac:dyDescent="0.25">
      <c r="A52" s="2"/>
      <c r="B52" s="53" t="s">
        <v>14</v>
      </c>
      <c r="C52" s="88">
        <f>SUBTOTAL(109,الحيوانات_الأليفة[التكلفة المتوقعة])</f>
        <v>0</v>
      </c>
      <c r="D52" s="88">
        <f>SUBTOTAL(109,الحيوانات_الأليفة[التكلفة الفعلية])</f>
        <v>0</v>
      </c>
      <c r="E52" s="88">
        <f>SUBTOTAL(109,الحيوانات_الأليفة[الفرق])</f>
        <v>0</v>
      </c>
      <c r="F52" s="94"/>
      <c r="G52" s="112" t="s">
        <v>74</v>
      </c>
      <c r="H52" s="113"/>
      <c r="I52" s="24"/>
      <c r="J52" s="24">
        <f>المتطلبات_القانونية[[#This Row],[التكلفة المتوقعة]]-المتطلبات_القانونية[[#This Row],[التكلفة الفعلية]]</f>
        <v>0</v>
      </c>
    </row>
    <row r="53" spans="1:10" ht="18" customHeight="1" thickBot="1" x14ac:dyDescent="0.25">
      <c r="A53" s="2"/>
      <c r="B53" s="140"/>
      <c r="C53" s="140"/>
      <c r="D53" s="140"/>
      <c r="E53" s="140"/>
      <c r="F53" s="94"/>
      <c r="G53" s="101" t="s">
        <v>75</v>
      </c>
      <c r="H53" s="18"/>
      <c r="I53" s="29"/>
      <c r="J53" s="45">
        <f>المتطلبات_القانونية[[#This Row],[التكلفة المتوقعة]]-المتطلبات_القانونية[[#This Row],[التكلفة الفعلية]]</f>
        <v>0</v>
      </c>
    </row>
    <row r="54" spans="1:10" ht="18" customHeight="1" thickBot="1" x14ac:dyDescent="0.25">
      <c r="A54" s="2"/>
      <c r="B54" s="114" t="s">
        <v>32</v>
      </c>
      <c r="C54" s="15" t="s">
        <v>41</v>
      </c>
      <c r="D54" s="14" t="s">
        <v>42</v>
      </c>
      <c r="E54" s="15" t="s">
        <v>43</v>
      </c>
      <c r="F54" s="94"/>
      <c r="G54" s="115" t="s">
        <v>13</v>
      </c>
      <c r="H54" s="116"/>
      <c r="I54" s="36"/>
      <c r="J54" s="42">
        <f>المتطلبات_القانونية[[#This Row],[التكلفة المتوقعة]]-المتطلبات_القانونية[[#This Row],[التكلفة الفعلية]]</f>
        <v>0</v>
      </c>
    </row>
    <row r="55" spans="1:10" ht="18" customHeight="1" thickBot="1" x14ac:dyDescent="0.25">
      <c r="A55" s="2"/>
      <c r="B55" s="39" t="s">
        <v>29</v>
      </c>
      <c r="C55" s="18"/>
      <c r="D55" s="40"/>
      <c r="E55" s="40">
        <f>العناية_الشخصية[[#This Row],[التكلفة المتوقعة]]-العناية_الشخصية[[#This Row],[التكلفة الفعلية]]</f>
        <v>0</v>
      </c>
      <c r="F55" s="25"/>
      <c r="G55" s="91" t="s">
        <v>14</v>
      </c>
      <c r="H55" s="117">
        <f>SUBTOTAL(109,المتطلبات_القانونية[التكلفة المتوقعة])</f>
        <v>0</v>
      </c>
      <c r="I55" s="88">
        <f>SUBTOTAL(109,المتطلبات_القانونية[التكلفة الفعلية])</f>
        <v>0</v>
      </c>
      <c r="J55" s="88">
        <f>SUBTOTAL(109,المتطلبات_القانونية[الفرق])</f>
        <v>0</v>
      </c>
    </row>
    <row r="56" spans="1:10" ht="18" customHeight="1" thickBot="1" x14ac:dyDescent="0.25">
      <c r="A56" s="2"/>
      <c r="B56" s="33" t="s">
        <v>33</v>
      </c>
      <c r="C56" s="78"/>
      <c r="D56" s="27"/>
      <c r="E56" s="27">
        <f>العناية_الشخصية[[#This Row],[التكلفة المتوقعة]]-العناية_الشخصية[[#This Row],[التكلفة الفعلية]]</f>
        <v>0</v>
      </c>
      <c r="F56" s="2"/>
      <c r="G56" s="142"/>
      <c r="H56" s="142"/>
      <c r="I56" s="142"/>
      <c r="J56" s="142"/>
    </row>
    <row r="57" spans="1:10" ht="18" customHeight="1" thickBot="1" x14ac:dyDescent="0.25">
      <c r="A57" s="2"/>
      <c r="B57" s="30" t="s">
        <v>34</v>
      </c>
      <c r="C57" s="31"/>
      <c r="D57" s="40"/>
      <c r="E57" s="40">
        <f>العناية_الشخصية[[#This Row],[التكلفة المتوقعة]]-العناية_الشخصية[[#This Row],[التكلفة الفعلية]]</f>
        <v>0</v>
      </c>
      <c r="F57" s="2"/>
      <c r="G57" s="126"/>
      <c r="H57" s="126"/>
      <c r="I57" s="126"/>
      <c r="J57" s="126"/>
    </row>
    <row r="58" spans="1:10" ht="18" customHeight="1" thickBot="1" x14ac:dyDescent="0.25">
      <c r="A58" s="2"/>
      <c r="B58" s="33" t="s">
        <v>35</v>
      </c>
      <c r="C58" s="78"/>
      <c r="D58" s="27"/>
      <c r="E58" s="78">
        <f>العناية_الشخصية[[#This Row],[التكلفة المتوقعة]]-العناية_الشخصية[[#This Row],[التكلفة الفعلية]]</f>
        <v>0</v>
      </c>
      <c r="F58" s="2"/>
      <c r="G58" s="126"/>
      <c r="H58" s="126"/>
      <c r="I58" s="126"/>
      <c r="J58" s="126"/>
    </row>
    <row r="59" spans="1:10" ht="18" customHeight="1" thickBot="1" x14ac:dyDescent="0.25">
      <c r="A59" s="2"/>
      <c r="B59" s="39" t="s">
        <v>36</v>
      </c>
      <c r="C59" s="31"/>
      <c r="D59" s="31"/>
      <c r="E59" s="31">
        <f>العناية_الشخصية[[#This Row],[التكلفة المتوقعة]]-العناية_الشخصية[[#This Row],[التكلفة الفعلية]]</f>
        <v>0</v>
      </c>
      <c r="F59" s="2"/>
      <c r="G59" s="126"/>
      <c r="H59" s="126"/>
      <c r="I59" s="126"/>
      <c r="J59" s="126"/>
    </row>
    <row r="60" spans="1:10" ht="18" customHeight="1" thickBot="1" x14ac:dyDescent="0.25">
      <c r="A60" s="2"/>
      <c r="B60" s="33" t="s">
        <v>37</v>
      </c>
      <c r="C60" s="27"/>
      <c r="D60" s="34"/>
      <c r="E60" s="27">
        <f>العناية_الشخصية[[#This Row],[التكلفة المتوقعة]]-العناية_الشخصية[[#This Row],[التكلفة الفعلية]]</f>
        <v>0</v>
      </c>
      <c r="F60" s="2"/>
      <c r="G60" s="126"/>
      <c r="H60" s="126"/>
      <c r="I60" s="126"/>
      <c r="J60" s="126"/>
    </row>
    <row r="61" spans="1:10" ht="18" customHeight="1" x14ac:dyDescent="0.2">
      <c r="A61" s="2"/>
      <c r="B61" s="39" t="s">
        <v>13</v>
      </c>
      <c r="C61" s="18"/>
      <c r="D61" s="73"/>
      <c r="E61" s="40">
        <f>العناية_الشخصية[[#This Row],[التكلفة المتوقعة]]-العناية_الشخصية[[#This Row],[التكلفة الفعلية]]</f>
        <v>0</v>
      </c>
      <c r="F61" s="2"/>
      <c r="G61" s="126"/>
      <c r="H61" s="126"/>
      <c r="I61" s="126"/>
      <c r="J61" s="126"/>
    </row>
    <row r="62" spans="1:10" ht="18" customHeight="1" thickBot="1" x14ac:dyDescent="0.25">
      <c r="A62" s="2"/>
      <c r="B62" s="118" t="s">
        <v>14</v>
      </c>
      <c r="C62" s="110">
        <f>SUBTOTAL(109,العناية_الشخصية[التكلفة المتوقعة])</f>
        <v>0</v>
      </c>
      <c r="D62" s="119">
        <f>SUBTOTAL(109,العناية_الشخصية[التكلفة الفعلية])</f>
        <v>0</v>
      </c>
      <c r="E62" s="110">
        <f>SUBTOTAL(109,العناية_الشخصية[الفرق])</f>
        <v>0</v>
      </c>
      <c r="F62" s="2"/>
      <c r="G62" s="126"/>
      <c r="H62" s="126"/>
      <c r="I62" s="126"/>
      <c r="J62" s="126"/>
    </row>
    <row r="63" spans="1:10" ht="20.100000000000001" customHeight="1" x14ac:dyDescent="0.2"/>
  </sheetData>
  <mergeCells count="26">
    <mergeCell ref="B1:J1"/>
    <mergeCell ref="C5:D5"/>
    <mergeCell ref="C6:D6"/>
    <mergeCell ref="C7:D7"/>
    <mergeCell ref="C8:D8"/>
    <mergeCell ref="B6:B8"/>
    <mergeCell ref="B3:B5"/>
    <mergeCell ref="C3:D3"/>
    <mergeCell ref="C4:D4"/>
    <mergeCell ref="G8:I8"/>
    <mergeCell ref="G5:I5"/>
    <mergeCell ref="H3:I3"/>
    <mergeCell ref="H4:I4"/>
    <mergeCell ref="H6:I6"/>
    <mergeCell ref="H7:I7"/>
    <mergeCell ref="B45:E45"/>
    <mergeCell ref="G56:J56"/>
    <mergeCell ref="B53:E53"/>
    <mergeCell ref="G43:J43"/>
    <mergeCell ref="G49:J49"/>
    <mergeCell ref="B22:E22"/>
    <mergeCell ref="B32:E32"/>
    <mergeCell ref="B39:E39"/>
    <mergeCell ref="G21:J21"/>
    <mergeCell ref="G30:J30"/>
    <mergeCell ref="G37:J37"/>
  </mergeCells>
  <phoneticPr fontId="1" type="noConversion"/>
  <conditionalFormatting sqref="E11:E21 E24:E31 E34:E38 E41:E44 E47:E52 E55:E62 J11:J20 J23:J29 J32:J36 J39:J42 J45:J48 J51:J55">
    <cfRule type="iconSet" priority="1">
      <iconSet iconSet="3Signs">
        <cfvo type="percent" val="0"/>
        <cfvo type="num" val="-20"/>
        <cfvo type="num" val="0"/>
      </iconSet>
    </cfRule>
  </conditionalFormatting>
  <dataValidations count="55">
    <dataValidation allowBlank="1" showInputMessage="1" showErrorMessage="1" prompt="يمكنك إنشاء &quot;الموازنة الشهرية الشخصية&quot; في ورقة العمل هذه. يبدأ الدخل الفعلي والمتوقع من الخلية B3الجداول النموذجية لفئات المصروفات موجودة في عمودين بدءاً من الخلايا B10 وG10" sqref="A1"/>
    <dataValidation allowBlank="1" showInputMessage="1" showErrorMessage="1" prompt="عنوان ورقة العمل هذه في هذه الخلية. تابع إلى الخلية B3 لإدخال الدخل المتوقع والفعلي. يتم حساب ملخص المصروفات والرصيد بشكل تلقائي بدءاً من الخلية G3" sqref="B1:J1"/>
    <dataValidation allowBlank="1" showInputMessage="1" showErrorMessage="1" prompt="أدخل &quot;الدخل&quot; المتوقع في الخلية E3 وما فوق المتوقع في الخلية E4. يتم حساب إجمالي الدخل الشهري المتوقع بشكل تلقائي في الخلية E5. بطاقة &quot;الدخل الشهري الفعلي&quot; في الخلية أدناه" sqref="B3:B5"/>
    <dataValidation allowBlank="1" showInputMessage="1" showErrorMessage="1" prompt="أدخل الدخل الفعلي 1 في الخلية على اليسار" sqref="C6:D6"/>
    <dataValidation allowBlank="1" showInputMessage="1" showErrorMessage="1" prompt="أدخل الدخل الفعلي 1 في هذه الخلية" sqref="E6"/>
    <dataValidation allowBlank="1" showInputMessage="1" showErrorMessage="1" prompt="أدخل &quot;الدخل الإضافي&quot; الفعلي في الخلية على اليسار" sqref="C7:D7"/>
    <dataValidation allowBlank="1" showInputMessage="1" showErrorMessage="1" prompt="أدخل &quot;الدخل الإضافي&quot; الفعلي في هذه الخلية" sqref="E7"/>
    <dataValidation allowBlank="1" showInputMessage="1" showErrorMessage="1" prompt="يتم حساب إجمالي الدخل الشهري الفعلي تلقائياً في الخلية التي على اليسار" sqref="C8:D8"/>
    <dataValidation allowBlank="1" showInputMessage="1" showErrorMessage="1" prompt="يتم حساب إجمالي الدخل الشهري المتوقع تلقائياً في هذه الخلية" sqref="E5"/>
    <dataValidation allowBlank="1" showInputMessage="1" showErrorMessage="1" prompt="أدخل الدخل الفعلي في الخلية E6 والدخل الإضافي الفعلي في الخلية E7.يتم احتساب إجمالي الدخل الشهري الفعلي تلقائياً في الخلية E8. يتم احتساب ملخص الدخل تلقائياً بدءاً من الخلية G3" sqref="B6:B8"/>
    <dataValidation allowBlank="1" showInputMessage="1" showErrorMessage="1" prompt="يتم حساب إجمالي الدخل الشهري الفعلي تلقائياً في هذه الخلية" sqref="E8"/>
    <dataValidation allowBlank="1" showInputMessage="1" showErrorMessage="1" prompt="يتم حساب &quot;الرصيد المتوقع&quot; تلقائياً في الخلية J6" sqref="G6"/>
    <dataValidation allowBlank="1" showInputMessage="1" showErrorMessage="1" prompt="مصروفات السكن في هذا العمود أسفل هذا العنوان" sqref="B10"/>
    <dataValidation allowBlank="1" showInputMessage="1" showErrorMessage="1" prompt="أدخل &quot;التكاليف المتوقعة&quot; في هذا العمود أسفل هذا العنوان" sqref="C10 H50 C54 H10 H22 H31 H38 H44 C23 C33 C40 C46"/>
    <dataValidation allowBlank="1" showInputMessage="1" showErrorMessage="1" prompt="أدخل &quot;التكاليف الفعلية&quot; في هذا العمود أسفل هذا العنوان" sqref="D10 D23 D54 I10 I22 I31 I38 I44 I50 D33 D40 D46"/>
    <dataValidation allowBlank="1" showInputMessage="1" showErrorMessage="1" prompt="أدخل &quot;مصروفات وسائل النقل&quot; في هذا العمود أسفل هذا العنوان" sqref="B23"/>
    <dataValidation allowBlank="1" showInputMessage="1" showErrorMessage="1" prompt="أدخل تفاصيل في جدول &quot;العناية الشخصية&quot; الذي يبدأ من الأسفل" sqref="B53:E53"/>
    <dataValidation allowBlank="1" showInputMessage="1" showErrorMessage="1" prompt="أدخل تفاصيل في جدول &quot;وسائل النقل&quot; الذي يبدأ من الأسفل" sqref="B22:E22"/>
    <dataValidation allowBlank="1" showInputMessage="1" showErrorMessage="1" prompt="نموذج مصروفات السكن في هذا العمود أسفل هذا العنوان" sqref="B54"/>
    <dataValidation allowBlank="1" showInputMessage="1" showErrorMessage="1" prompt="أدخل مصروفات &quot;الترفيه&quot; في هذا العمود أسفل هذا العنوان" sqref="G10"/>
    <dataValidation allowBlank="1" showInputMessage="1" showErrorMessage="1" prompt="أدخل تفاصيل في جدول &quot;القروض&quot; الذي يبدأ من الأسفل" sqref="G21:J21"/>
    <dataValidation allowBlank="1" showInputMessage="1" showErrorMessage="1" prompt="نموذج مصروفات القرض في هذا العمود أسفل هذا العنوان" sqref="G22"/>
    <dataValidation allowBlank="1" showInputMessage="1" showErrorMessage="1" prompt="أدخل تفاصيل في جدول &quot;الضرائب&quot; الذي يبدأ من الأسفل" sqref="G30:J30"/>
    <dataValidation allowBlank="1" showInputMessage="1" showErrorMessage="1" prompt="نموذج مصروفات الضرائب في هذا العمود أسفل هذا العنوان" sqref="G31"/>
    <dataValidation allowBlank="1" showInputMessage="1" showErrorMessage="1" prompt="أدخل تفاصيل في جدول &quot;المدخرات أو الاستثمارات&quot; الذي يبدأ من الأسفل" sqref="G37:J37"/>
    <dataValidation allowBlank="1" showInputMessage="1" showErrorMessage="1" prompt="نموذج مصروفات &quot;المدخرات أو الاستثمارات&quot; في هذا العمود أسفل هذا العنوان" sqref="G38"/>
    <dataValidation allowBlank="1" showInputMessage="1" showErrorMessage="1" prompt="أدخل تفاصيل في جدول &quot;الهدايا والتبرعات&quot; الذي يبدأ من الأسفل" sqref="G43:J43"/>
    <dataValidation allowBlank="1" showInputMessage="1" showErrorMessage="1" prompt="نموذج مصروفات &quot;الهدايا والتبرعات&quot; في هذا العمود أسفل هذا العنوان" sqref="G44"/>
    <dataValidation allowBlank="1" showInputMessage="1" showErrorMessage="1" prompt="أدخل تفاصيل جدول &quot;المتطلبات القانونية&quot; الذي يبدأ من الأسفل" sqref="G49:J49"/>
    <dataValidation allowBlank="1" showInputMessage="1" showErrorMessage="1" prompt="نموذج مصروفات المتطلبات القانونية في هذا العمود أسفل هذا العنوان" sqref="G50"/>
    <dataValidation allowBlank="1" showInputMessage="1" showErrorMessage="1" prompt="يتم احتساب إجمالي التكلفة المتوقعة في الخلية J57 وإجمالي التكلفة الفعلية في الخلية J59 والفرق بينهما في الخلية J61" sqref="G56:J56"/>
    <dataValidation allowBlank="1" showInputMessage="1" showErrorMessage="1" prompt="نموذج مصروفات &quot;التأمين&quot; في هذا العمود أسفل هذا العنوان" sqref="B33"/>
    <dataValidation allowBlank="1" showInputMessage="1" showErrorMessage="1" prompt="نموذج مصروفات &quot;الطعام&quot; في هذا العمود أسفل هذا العنوان" sqref="B40"/>
    <dataValidation allowBlank="1" showInputMessage="1" showErrorMessage="1" prompt="تعديل عناصر &quot;الحيوانات الأليفة&quot; وإدخالها في هذا العمود أسفل هذا العنوان" sqref="B46"/>
    <dataValidation allowBlank="1" showInputMessage="1" showErrorMessage="1" prompt="أدخل تفاصيل في جدول &quot;التأمين&quot; الذي يبدأ من الأسفل" sqref="B32:E32"/>
    <dataValidation allowBlank="1" showInputMessage="1" showErrorMessage="1" prompt="أدخل تفاصيل في جدول &quot;الطعام&quot;الذي يبدأ من الأسفل" sqref="B39:E39"/>
    <dataValidation allowBlank="1" showInputMessage="1" showErrorMessage="1" prompt="أدخل تفاصيل في جدول &quot;الحيوانات الأليفة&quot; الذي يبدأ من الأسفل" sqref="B45:E45"/>
    <dataValidation allowBlank="1" showInputMessage="1" showErrorMessage="1" prompt="أدخل تفاصيل في جدول &quot;الترفيه&quot; الذي يبدأ من الأسفل" sqref="G9"/>
    <dataValidation allowBlank="1" showInputMessage="1" showErrorMessage="1" prompt="يتم حساب الفرق تلقائياً في هذا العمود أسفل هذا العنوان" sqref="E10 J10 E23 J22 E33 J31 E40 E46 J50 J44 J38 E54"/>
    <dataValidation allowBlank="1" showInputMessage="1" showErrorMessage="1" prompt="يتم حساب إجمالي الدخل الشهري المتوقع تلقائياً في الخلية التي على اليسار" sqref="C5:D5"/>
    <dataValidation allowBlank="1" showInputMessage="1" showErrorMessage="1" prompt="أدخل الدخل المتوقع 1 في الخلية على اليسار" sqref="C3:D3"/>
    <dataValidation allowBlank="1" showInputMessage="1" showErrorMessage="1" prompt="أدخل الدخل &quot;الإضافي&quot; المتوقع في الخلية على اليسار" sqref="C4:D4"/>
    <dataValidation allowBlank="1" showInputMessage="1" showErrorMessage="1" prompt="أدخل الدخل المتوقع 1 في هذه الخلية " sqref="E3"/>
    <dataValidation allowBlank="1" showInputMessage="1" showErrorMessage="1" prompt="أدخل &quot;الدخل الإضافي&quot; المتوقع في هذه الخلية" sqref="E4"/>
    <dataValidation allowBlank="1" showInputMessage="1" showErrorMessage="1" prompt="يتم حساب &quot;الرصيد الفعلي&quot; تلقائياً في الخلية J7" sqref="G7"/>
    <dataValidation allowBlank="1" showInputMessage="1" showErrorMessage="1" prompt="يتم حساب إجمالي المصروفات المتوقعة تلقائياً في هذه الخلية" sqref="J3"/>
    <dataValidation allowBlank="1" showInputMessage="1" showErrorMessage="1" prompt="يتم حساب إجمالي المصروفات الفعلية تلقائياً في هذه الخلية" sqref="J4"/>
    <dataValidation allowBlank="1" showInputMessage="1" showErrorMessage="1" prompt="يتم حساب إجمالي الفرق بين المصروفات تلقائياً في هذه الخلية" sqref="J5"/>
    <dataValidation allowBlank="1" showInputMessage="1" showErrorMessage="1" prompt="يتم حساب إجمالي المصروفات المتوقعة تلقائياً في الخلية J3" sqref="G3"/>
    <dataValidation allowBlank="1" showInputMessage="1" showErrorMessage="1" prompt="يتم حساب إجمالي المصروفات الفعلية تلقائياً في الخلية J4" sqref="G4"/>
    <dataValidation allowBlank="1" showInputMessage="1" showErrorMessage="1" prompt="يتم حساب إجمالي فرق المصروفات تلقائياً في الخلية على اليسار" sqref="G5:I5"/>
    <dataValidation allowBlank="1" showInputMessage="1" showErrorMessage="1" prompt="يتم حساب الفرق بين الرصيد الفعلي والرصيد المتوقع تلقائياً في الخلية على اليسار" sqref="G8:I8"/>
    <dataValidation allowBlank="1" showInputMessage="1" showErrorMessage="1" prompt="يتم حساب &quot;الرصيد المتوقع&quot; تلقائياً في هذه الخلية" sqref="J6"/>
    <dataValidation allowBlank="1" showInputMessage="1" showErrorMessage="1" prompt="يتم حساب &quot;الرصيد الفعلي&quot; تلقائياً في هذه الخلية" sqref="J7"/>
    <dataValidation allowBlank="1" showInputMessage="1" showErrorMessage="1" prompt="يتم حساب &quot;فرق الرصيد&quot; في هذه الخلية" sqref="J8"/>
  </dataValidations>
  <printOptions horizontalCentered="1"/>
  <pageMargins left="0.5" right="0.5" top="0.5" bottom="0.5" header="0.5" footer="0.5"/>
  <pageSetup paperSize="9" orientation="portrait" horizontalDpi="4294967292" r:id="rId1"/>
  <headerFooter differentFirst="1" alignWithMargins="0">
    <oddFooter>Page &amp;P of &amp;N</oddFooter>
  </headerFooter>
  <ignoredErrors>
    <ignoredError sqref="E25:E30 E15:E20 J12:J19 J23:J28 E34:E37 J32:J35 J39:J41 E41:E43 E47:E51 J45:J47 J51:J54 E55:E61" emptyCellReference="1"/>
  </ignoredErrors>
  <tableParts count="12">
    <tablePart r:id="rId2"/>
    <tablePart r:id="rId3"/>
    <tablePart r:id="rId4"/>
    <tablePart r:id="rId5"/>
    <tablePart r:id="rId6"/>
    <tablePart r:id="rId7"/>
    <tablePart r:id="rId8"/>
    <tablePart r:id="rId9"/>
    <tablePart r:id="rId10"/>
    <tablePart r:id="rId11"/>
    <tablePart r:id="rId12"/>
    <tablePart r:id="rId13"/>
  </tableParts>
</worksheet>
</file>

<file path=docProps/app.xml><?xml version="1.0" encoding="utf-8"?>
<Properties xmlns="http://schemas.openxmlformats.org/officeDocument/2006/extended-properties" xmlns:vt="http://schemas.openxmlformats.org/officeDocument/2006/docPropsVTypes">
  <Template>TM16410113</Template>
  <Application>Microsoft Excel</Application>
  <DocSecurity>0</DocSecurity>
  <ScaleCrop>false</ScaleCrop>
  <HeadingPairs>
    <vt:vector size="2" baseType="variant">
      <vt:variant>
        <vt:lpstr>أوراق العمل</vt:lpstr>
      </vt:variant>
      <vt:variant>
        <vt:i4>1</vt:i4>
      </vt:variant>
    </vt:vector>
  </HeadingPairs>
  <TitlesOfParts>
    <vt:vector size="1" baseType="lpstr">
      <vt:lpstr>الموازنة الشخصية الشهرية</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2018-12-13T12:56:50Z</dcterms:created>
  <dcterms:modified xsi:type="dcterms:W3CDTF">2021-06-09T20:09:53Z</dcterms:modified>
</cp:coreProperties>
</file>